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becova\Desktop\"/>
    </mc:Choice>
  </mc:AlternateContent>
  <bookViews>
    <workbookView xWindow="0" yWindow="0" windowWidth="22980" windowHeight="9720" tabRatio="773"/>
  </bookViews>
  <sheets>
    <sheet name="Profil komuninty" sheetId="2" r:id="rId1"/>
    <sheet name="Zber podnetov" sheetId="3" r:id="rId2"/>
    <sheet name="Komunitná Rada" sheetId="4" r:id="rId3"/>
    <sheet name="Riešenie problému" sheetId="5" r:id="rId4"/>
    <sheet name="pomocné zoznamy" sheetId="14" state="hidden" r:id="rId5"/>
    <sheet name="Dobrovoľníctvo" sheetId="6" r:id="rId6"/>
    <sheet name="Udržateľnosť" sheetId="7" r:id="rId7"/>
    <sheet name="Oslava" sheetId="10" r:id="rId8"/>
    <sheet name="MONITORINGY" sheetId="8" state="hidden" r:id="rId9"/>
    <sheet name="Monitoring" sheetId="28" r:id="rId10"/>
    <sheet name="zdroj_monitoring (7)" sheetId="41" state="hidden" r:id="rId11"/>
    <sheet name="zdroj_monitoring (6)" sheetId="40" state="hidden" r:id="rId12"/>
    <sheet name="zdroj_monitoring (5)" sheetId="39" state="hidden" r:id="rId13"/>
    <sheet name="zdroj_monitoring (4)" sheetId="38" state="hidden" r:id="rId14"/>
    <sheet name="zdroj_monitoring (3)" sheetId="37" state="hidden" r:id="rId15"/>
    <sheet name="zdroj_monitoring (2)" sheetId="36" state="hidden" r:id="rId16"/>
    <sheet name="zdroj_monitoring" sheetId="35" state="hidden" r:id="rId17"/>
    <sheet name="zdroj_monitoring (8)" sheetId="42" state="hidden" r:id="rId18"/>
    <sheet name="pomocne_nove" sheetId="29" state="hidden" r:id="rId19"/>
    <sheet name="AP(2)" sheetId="33" state="hidden" r:id="rId20"/>
    <sheet name="AP" sheetId="30" state="veryHidden" r:id="rId21"/>
    <sheet name="SABLONA" sheetId="15" state="hidden" r:id="rId22"/>
    <sheet name="siedmy AP" sheetId="27" state="hidden" r:id="rId23"/>
  </sheets>
  <definedNames>
    <definedName name="_ftn1" localSheetId="21">SABLONA!$L$15</definedName>
    <definedName name="_ftn1" localSheetId="22">'siedmy AP'!$L$15</definedName>
    <definedName name="_ftnref1" localSheetId="21">SABLONA!#REF!</definedName>
    <definedName name="_ftnref1" localSheetId="22">'siedmy AP'!#REF!</definedName>
    <definedName name="_xlnm.Print_Area" localSheetId="9">Monitoring!$A$1:$G$138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8" l="1"/>
  <c r="D43" i="28"/>
  <c r="B4" i="28" l="1"/>
  <c r="D118" i="28" l="1"/>
  <c r="D117" i="28"/>
  <c r="D116" i="28"/>
  <c r="D115" i="28"/>
  <c r="D114" i="28"/>
  <c r="D64" i="7"/>
  <c r="E64" i="7"/>
  <c r="F64" i="7"/>
  <c r="C64" i="7"/>
  <c r="C424" i="5"/>
  <c r="D424" i="5"/>
  <c r="E424" i="5"/>
  <c r="F424" i="5"/>
  <c r="G424" i="5"/>
  <c r="H424" i="5"/>
  <c r="I424" i="5"/>
  <c r="J424" i="5"/>
  <c r="K424" i="5"/>
  <c r="L424" i="5"/>
  <c r="C423" i="5"/>
  <c r="D423" i="5"/>
  <c r="E423" i="5"/>
  <c r="F423" i="5"/>
  <c r="G423" i="5"/>
  <c r="H423" i="5"/>
  <c r="I423" i="5"/>
  <c r="J423" i="5"/>
  <c r="K423" i="5"/>
  <c r="L423" i="5"/>
  <c r="B423" i="5"/>
  <c r="B424" i="5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4" i="7" l="1"/>
  <c r="D124" i="28" l="1"/>
  <c r="D123" i="28"/>
  <c r="D122" i="28"/>
  <c r="D121" i="28"/>
  <c r="D120" i="28"/>
  <c r="D119" i="28"/>
  <c r="D93" i="28"/>
  <c r="D92" i="28"/>
  <c r="D81" i="28"/>
  <c r="D80" i="28"/>
  <c r="D66" i="28"/>
  <c r="D65" i="28"/>
  <c r="D64" i="28"/>
  <c r="D63" i="28"/>
  <c r="D62" i="28"/>
  <c r="D50" i="28"/>
  <c r="D49" i="28"/>
  <c r="D48" i="28"/>
  <c r="D47" i="28"/>
  <c r="D46" i="28"/>
  <c r="D45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25" i="28" l="1"/>
  <c r="D17" i="28"/>
  <c r="B9" i="28"/>
  <c r="D16" i="28"/>
  <c r="G64" i="4" l="1"/>
  <c r="G63" i="4"/>
  <c r="E65" i="3"/>
  <c r="F65" i="3"/>
  <c r="F64" i="3"/>
  <c r="E64" i="3"/>
  <c r="F64" i="4" l="1"/>
  <c r="F63" i="4"/>
  <c r="Q4" i="7" l="1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D64" i="29" l="1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50" i="29"/>
  <c r="D151" i="29"/>
  <c r="D152" i="29"/>
  <c r="D153" i="29"/>
  <c r="D154" i="29"/>
  <c r="D155" i="29"/>
  <c r="D156" i="29"/>
  <c r="D157" i="29"/>
  <c r="D158" i="29"/>
  <c r="D159" i="29"/>
  <c r="D160" i="29"/>
  <c r="D161" i="29"/>
  <c r="D162" i="29"/>
  <c r="D163" i="29"/>
  <c r="D164" i="29"/>
  <c r="D165" i="29"/>
  <c r="D166" i="29"/>
  <c r="D167" i="29"/>
  <c r="D168" i="29"/>
  <c r="D169" i="29"/>
  <c r="D170" i="29"/>
  <c r="D171" i="29"/>
  <c r="D172" i="29"/>
  <c r="D173" i="29"/>
  <c r="D174" i="29"/>
  <c r="D175" i="29"/>
  <c r="D176" i="29"/>
  <c r="D177" i="29"/>
  <c r="D178" i="29"/>
  <c r="D179" i="29"/>
  <c r="D180" i="29"/>
  <c r="D181" i="29"/>
  <c r="D182" i="29"/>
  <c r="D183" i="29"/>
  <c r="D184" i="29"/>
  <c r="D185" i="29"/>
  <c r="D186" i="29"/>
  <c r="D187" i="29"/>
  <c r="D188" i="29"/>
  <c r="D189" i="29"/>
  <c r="D190" i="29"/>
  <c r="D191" i="29"/>
  <c r="D192" i="29"/>
  <c r="D193" i="29"/>
  <c r="D194" i="29"/>
  <c r="D195" i="29"/>
  <c r="D196" i="29"/>
  <c r="D197" i="29"/>
  <c r="D198" i="29"/>
  <c r="D199" i="29"/>
  <c r="D200" i="29"/>
  <c r="D201" i="29"/>
  <c r="D202" i="29"/>
  <c r="D203" i="29"/>
  <c r="D204" i="29"/>
  <c r="D205" i="29"/>
  <c r="D206" i="29"/>
  <c r="D207" i="29"/>
  <c r="D208" i="29"/>
  <c r="D209" i="29"/>
  <c r="D210" i="29"/>
  <c r="D211" i="29"/>
  <c r="D212" i="29"/>
  <c r="D213" i="29"/>
  <c r="D214" i="29"/>
  <c r="D215" i="29"/>
  <c r="D216" i="29"/>
  <c r="D217" i="29"/>
  <c r="D218" i="29"/>
  <c r="D219" i="29"/>
  <c r="D220" i="29"/>
  <c r="D221" i="29"/>
  <c r="D222" i="29"/>
  <c r="D223" i="29"/>
  <c r="D224" i="29"/>
  <c r="D225" i="29"/>
  <c r="D226" i="29"/>
  <c r="D227" i="29"/>
  <c r="D228" i="29"/>
  <c r="D229" i="29"/>
  <c r="D230" i="29"/>
  <c r="D231" i="29"/>
  <c r="D232" i="29"/>
  <c r="D233" i="29"/>
  <c r="D234" i="29"/>
  <c r="D235" i="29"/>
  <c r="D236" i="29"/>
  <c r="D237" i="29"/>
  <c r="D238" i="29"/>
  <c r="D239" i="29"/>
  <c r="D240" i="29"/>
  <c r="D241" i="29"/>
  <c r="D242" i="29"/>
  <c r="D243" i="29"/>
  <c r="D244" i="29"/>
  <c r="D245" i="29"/>
  <c r="D246" i="29"/>
  <c r="D247" i="29"/>
  <c r="D248" i="29"/>
  <c r="D249" i="29"/>
  <c r="D250" i="29"/>
  <c r="D251" i="29"/>
  <c r="D252" i="29"/>
  <c r="D253" i="29"/>
  <c r="D254" i="29"/>
  <c r="D255" i="29"/>
  <c r="D256" i="29"/>
  <c r="D257" i="29"/>
  <c r="D258" i="29"/>
  <c r="D259" i="29"/>
  <c r="D260" i="29"/>
  <c r="D261" i="29"/>
  <c r="D262" i="29"/>
  <c r="D263" i="29"/>
  <c r="D264" i="29"/>
  <c r="D265" i="29"/>
  <c r="D266" i="29"/>
  <c r="D267" i="29"/>
  <c r="D63" i="29"/>
  <c r="B6" i="28"/>
  <c r="L64" i="7" l="1"/>
  <c r="M64" i="7"/>
  <c r="N64" i="7"/>
  <c r="O64" i="7"/>
  <c r="P64" i="7"/>
  <c r="K64" i="7"/>
  <c r="L63" i="7"/>
  <c r="M63" i="7"/>
  <c r="N63" i="7"/>
  <c r="O63" i="7"/>
  <c r="P63" i="7"/>
  <c r="K63" i="7"/>
  <c r="Q3" i="7"/>
  <c r="Q63" i="7" s="1"/>
  <c r="Q64" i="7" l="1"/>
  <c r="O56" i="6"/>
  <c r="R56" i="6"/>
  <c r="O57" i="6"/>
  <c r="R57" i="6"/>
  <c r="D63" i="7" l="1"/>
  <c r="E63" i="7"/>
  <c r="F63" i="7"/>
  <c r="C63" i="7"/>
  <c r="P64" i="6"/>
  <c r="Q64" i="6"/>
  <c r="S64" i="6"/>
  <c r="T64" i="6"/>
  <c r="U64" i="6"/>
  <c r="V64" i="6"/>
  <c r="W64" i="6"/>
  <c r="P63" i="6"/>
  <c r="Q63" i="6"/>
  <c r="S63" i="6"/>
  <c r="T63" i="6"/>
  <c r="U63" i="6"/>
  <c r="V63" i="6"/>
  <c r="W63" i="6"/>
  <c r="D64" i="4"/>
  <c r="E64" i="4"/>
  <c r="H64" i="4"/>
  <c r="I64" i="4"/>
  <c r="J64" i="4"/>
  <c r="C64" i="4"/>
  <c r="D63" i="4"/>
  <c r="E63" i="4"/>
  <c r="H63" i="4"/>
  <c r="I63" i="4"/>
  <c r="J63" i="4"/>
  <c r="C63" i="4"/>
  <c r="D65" i="3"/>
  <c r="G65" i="3"/>
  <c r="H65" i="3"/>
  <c r="I65" i="3"/>
  <c r="J65" i="3"/>
  <c r="K65" i="3"/>
  <c r="L65" i="3"/>
  <c r="M65" i="3"/>
  <c r="N65" i="3"/>
  <c r="O65" i="3"/>
  <c r="P65" i="3"/>
  <c r="Q65" i="3"/>
  <c r="R65" i="3"/>
  <c r="C65" i="3"/>
  <c r="D64" i="3"/>
  <c r="G64" i="3"/>
  <c r="H64" i="3"/>
  <c r="I64" i="3"/>
  <c r="J64" i="3"/>
  <c r="K64" i="3"/>
  <c r="L64" i="3"/>
  <c r="M64" i="3"/>
  <c r="N64" i="3"/>
  <c r="O64" i="3"/>
  <c r="P64" i="3"/>
  <c r="Q64" i="3"/>
  <c r="R64" i="3"/>
  <c r="C64" i="3"/>
  <c r="R6" i="6" l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8" i="6"/>
  <c r="R59" i="6"/>
  <c r="R60" i="6"/>
  <c r="R61" i="6"/>
  <c r="R62" i="6"/>
  <c r="R5" i="6"/>
  <c r="R4" i="6"/>
  <c r="R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8" i="6"/>
  <c r="O59" i="6"/>
  <c r="O60" i="6"/>
  <c r="O61" i="6"/>
  <c r="O62" i="6"/>
  <c r="O3" i="6"/>
  <c r="D78" i="28" l="1"/>
  <c r="D94" i="28"/>
  <c r="R64" i="6"/>
  <c r="D79" i="28"/>
  <c r="G63" i="7"/>
  <c r="O64" i="6"/>
  <c r="O63" i="6"/>
  <c r="R63" i="6"/>
</calcChain>
</file>

<file path=xl/sharedStrings.xml><?xml version="1.0" encoding="utf-8"?>
<sst xmlns="http://schemas.openxmlformats.org/spreadsheetml/2006/main" count="2701" uniqueCount="912">
  <si>
    <t xml:space="preserve">Indikátor     </t>
  </si>
  <si>
    <t>Predpokladaný počet pre naplnenie cieľa</t>
  </si>
  <si>
    <t>Reálny počet</t>
  </si>
  <si>
    <t>Počet stretnutí komunitnej rady </t>
  </si>
  <si>
    <t>Počet členov komunitnej rady z cieľovej skupiny, na ktorú je kom. práca zameraná (MRK, matky, mládež a pod.)</t>
  </si>
  <si>
    <t>Počet členov komunitnej rady mimo MRK/cieľovej skupiny (ak sú)</t>
  </si>
  <si>
    <t>Počet členov komunitnej rady, ktorí odišli/vymenili sa </t>
  </si>
  <si>
    <t>Počet zrealizovaných komunitných aktivít vyplývajúcich z AP</t>
  </si>
  <si>
    <t>Počet splnených hlavných cieľov AP</t>
  </si>
  <si>
    <t>Počet splnených čiastkových cieľov AP</t>
  </si>
  <si>
    <t>Počet mesiacov realizácie AP </t>
  </si>
  <si>
    <t>Počet pracovníkov KC zapojených do riešenia akčného plánu</t>
  </si>
  <si>
    <t>Počet externých dobrovoľníkov KC pri realizácii AP </t>
  </si>
  <si>
    <r>
      <t xml:space="preserve">Poznámky
</t>
    </r>
    <r>
      <rPr>
        <sz val="12"/>
        <color theme="1"/>
        <rFont val="Calibri"/>
        <family val="2"/>
        <charset val="238"/>
        <scheme val="minor"/>
      </rPr>
      <t xml:space="preserve">Ako to budete zapisovať / sledovať ? </t>
    </r>
  </si>
  <si>
    <t>Počet zmapovaných lokalít</t>
  </si>
  <si>
    <t>Počet oslovených ľudí
zahrnutých do mapovania celkom</t>
  </si>
  <si>
    <t>MRK</t>
  </si>
  <si>
    <t>Seniori</t>
  </si>
  <si>
    <t>Mládež</t>
  </si>
  <si>
    <t>Cudzinci</t>
  </si>
  <si>
    <t>Iné</t>
  </si>
  <si>
    <t>Matky
s deťmi</t>
  </si>
  <si>
    <t>Veľkosť komunity,
s ktorou pracujete (počet ľudí)</t>
  </si>
  <si>
    <t>rozhovor
(počet)</t>
  </si>
  <si>
    <t>pološtruktúrovaný rozhovor (počet)</t>
  </si>
  <si>
    <t>dotazník
(počet)</t>
  </si>
  <si>
    <t>fokusová skupina
(počet)</t>
  </si>
  <si>
    <t>okrúhly stôl
(počet)</t>
  </si>
  <si>
    <t>World Café</t>
  </si>
  <si>
    <t>Obdobie, za ktoré sa údaje vypĺňajú</t>
  </si>
  <si>
    <t>Počet hodín mapovania v teréne
komunitného pracovníka KC</t>
  </si>
  <si>
    <t>Ľudia bez domova</t>
  </si>
  <si>
    <t>Obete domáceho násilia</t>
  </si>
  <si>
    <t>Osoby so závislosťami</t>
  </si>
  <si>
    <t>Zdravotne znevýhodnené osoby</t>
  </si>
  <si>
    <t>Osoby po výkone trestu</t>
  </si>
  <si>
    <t>Počet obyvateľov
mesta/obce</t>
  </si>
  <si>
    <t>z toho
žien</t>
  </si>
  <si>
    <t>z toho
mužov</t>
  </si>
  <si>
    <t>Počet stálych členov KR</t>
  </si>
  <si>
    <t>Počet stretnutí KR</t>
  </si>
  <si>
    <t>Počet pohyblivých členov KR</t>
  </si>
  <si>
    <t>Počet prizvaných relevantných partnerov na účasť v KR</t>
  </si>
  <si>
    <t xml:space="preserve"> Počet oslovených ľudí
na účasť v KR</t>
  </si>
  <si>
    <t>Názov problému/potreby
v Akčnom pláne</t>
  </si>
  <si>
    <t>Počet ľudí z komunity zapojených do riešenia problému/potreby</t>
  </si>
  <si>
    <t>Meno</t>
  </si>
  <si>
    <t>Priezvisko</t>
  </si>
  <si>
    <t>Pohlavie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</si>
  <si>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</si>
  <si>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</si>
  <si>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</si>
  <si>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</si>
  <si>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</si>
  <si>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</si>
  <si>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</si>
  <si>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</si>
  <si>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</si>
  <si>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</si>
  <si>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</si>
  <si>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</si>
  <si>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</si>
  <si>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</si>
  <si>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</si>
  <si>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</si>
  <si>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</si>
  <si>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</si>
  <si>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</si>
  <si>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Dátum ukončenia spolupráce s dobrovoľníkom</t>
  </si>
  <si>
    <t>Evidencia dobrovoľníkov</t>
  </si>
  <si>
    <t>Dobrovoľníctvo</t>
  </si>
  <si>
    <t>Poradové číslo
dobrovoľníka</t>
  </si>
  <si>
    <t>Typ dobrovoľníka</t>
  </si>
  <si>
    <t>Počet dobrovoľníkov
v rámci aktivít KC</t>
  </si>
  <si>
    <t>Počet dobrovoľníkov
v oblasti komunitnej práce</t>
  </si>
  <si>
    <t>Pracovná pozícia v KC, ktorá zodpovedá za dobrovoľníkov</t>
  </si>
  <si>
    <r>
      <t xml:space="preserve">Súčet počtu dobrovoľníckych hodín
za všetkých dobrovoľníkov v rámci
</t>
    </r>
    <r>
      <rPr>
        <b/>
        <sz val="11"/>
        <rFont val="Calibri"/>
        <family val="2"/>
        <charset val="238"/>
        <scheme val="minor"/>
      </rPr>
      <t>aktivít KC</t>
    </r>
  </si>
  <si>
    <r>
      <t xml:space="preserve">Súčet počtu dobrovoľníckych hodín  za všetkých dobrovoľníkov v rámci </t>
    </r>
    <r>
      <rPr>
        <b/>
        <sz val="11"/>
        <rFont val="Calibri"/>
        <family val="2"/>
        <charset val="238"/>
        <scheme val="minor"/>
      </rPr>
      <t>komunitnej práce</t>
    </r>
  </si>
  <si>
    <t>Aká metóda bola najviac využívaná v rámci komunitnej práce</t>
  </si>
  <si>
    <t>Počet stanovených zodpovedných osôb z komunity</t>
  </si>
  <si>
    <t>Počet zdrojov, ktoré podporia udržateľnosť riešenia</t>
  </si>
  <si>
    <t>Aké zdroje podporia udržateľnosť riešenia</t>
  </si>
  <si>
    <t>Aké formy propagácie sa využili na prezentáciu aktivity?</t>
  </si>
  <si>
    <t>Počet pozvaných
partnerov na aktivitu</t>
  </si>
  <si>
    <t>Počet zúčastnených
partnerov na aktivite</t>
  </si>
  <si>
    <t>Počet zúčastnených
osôb na aktivite</t>
  </si>
  <si>
    <r>
      <t xml:space="preserve">Počet ľudí z komunity zapojených do riešenia problému/potreby
</t>
    </r>
    <r>
      <rPr>
        <b/>
        <sz val="11"/>
        <color theme="1"/>
        <rFont val="Calibri"/>
        <family val="2"/>
        <charset val="238"/>
        <scheme val="minor"/>
      </rPr>
      <t xml:space="preserve">prostredníctvom </t>
    </r>
    <r>
      <rPr>
        <sz val="11"/>
        <color theme="1"/>
        <rFont val="Calibri"/>
        <family val="2"/>
        <charset val="238"/>
        <scheme val="minor"/>
      </rPr>
      <t>členov KR</t>
    </r>
  </si>
  <si>
    <t>áno</t>
  </si>
  <si>
    <t>nie</t>
  </si>
  <si>
    <t>na aktivitách KC</t>
  </si>
  <si>
    <t xml:space="preserve">v oblasti komunitnej práce </t>
  </si>
  <si>
    <t>dobrovoľník z komunity</t>
  </si>
  <si>
    <t>externý dobrovoľník (mimo komunity)</t>
  </si>
  <si>
    <t>expertný dobrovoľník</t>
  </si>
  <si>
    <t xml:space="preserve">muž </t>
  </si>
  <si>
    <t>žena</t>
  </si>
  <si>
    <t>OM KC</t>
  </si>
  <si>
    <t>KP KC</t>
  </si>
  <si>
    <t>P KC</t>
  </si>
  <si>
    <t>poskytovateľ</t>
  </si>
  <si>
    <t>iná osoba mimo KC</t>
  </si>
  <si>
    <t>Pozorovanie</t>
  </si>
  <si>
    <t>Pološtruktúrovaný rozhovor</t>
  </si>
  <si>
    <t>Dotazník</t>
  </si>
  <si>
    <t>Neformálne stretnutie</t>
  </si>
  <si>
    <t xml:space="preserve">Fokusová skupina </t>
  </si>
  <si>
    <t>ľudské</t>
  </si>
  <si>
    <t>materiálne</t>
  </si>
  <si>
    <t>finančné</t>
  </si>
  <si>
    <t>ľudské + materiálne</t>
  </si>
  <si>
    <t>materiálne + finančné</t>
  </si>
  <si>
    <t>ľudské + materiálne + finančné</t>
  </si>
  <si>
    <t xml:space="preserve">žiadne </t>
  </si>
  <si>
    <t>ľudské + finančné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</si>
  <si>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</si>
  <si>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</si>
  <si>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</si>
  <si>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</si>
  <si>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</si>
  <si>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</si>
  <si>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</si>
  <si>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</si>
  <si>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</si>
  <si>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</si>
  <si>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</si>
  <si>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</si>
  <si>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</si>
  <si>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</si>
  <si>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</si>
  <si>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</si>
  <si>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</si>
  <si>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</si>
  <si>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</si>
  <si>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</si>
  <si>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</si>
  <si>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</si>
  <si>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</si>
  <si>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</si>
  <si>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</si>
  <si>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</si>
  <si>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</si>
  <si>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</si>
  <si>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</si>
  <si>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</si>
  <si>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</si>
  <si>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r>
      <t>Kvalitatívny monitoring a vyhodnotenie realizácie AP (priebežný aj záverečný)</t>
    </r>
    <r>
      <rPr>
        <sz val="16"/>
        <color theme="1"/>
        <rFont val="Calibri"/>
        <family val="2"/>
        <charset val="238"/>
        <scheme val="minor"/>
      </rPr>
      <t> </t>
    </r>
  </si>
  <si>
    <t>Problém AP:</t>
  </si>
  <si>
    <t>Hlavný cieľ AP:</t>
  </si>
  <si>
    <t>Časový harmonogram plnenia AP:</t>
  </si>
  <si>
    <t xml:space="preserve">Čiastkový cieľ </t>
  </si>
  <si>
    <r>
      <t xml:space="preserve">Participanti </t>
    </r>
    <r>
      <rPr>
        <sz val="11"/>
        <color theme="1"/>
        <rFont val="Calibri"/>
        <family val="2"/>
        <charset val="238"/>
        <scheme val="minor"/>
      </rPr>
      <t>(zapojení do vyhodnotenia čiastkového cieľa AP)</t>
    </r>
  </si>
  <si>
    <r>
      <t xml:space="preserve">Ukazovatele kvality </t>
    </r>
    <r>
      <rPr>
        <sz val="11"/>
        <color theme="1"/>
        <rFont val="Calibri"/>
        <family val="2"/>
        <charset val="238"/>
        <scheme val="minor"/>
      </rPr>
      <t>(doplňte podľa svojho AP)</t>
    </r>
  </si>
  <si>
    <t>Použité metódy na vyhodnotenie čiastkového cieľa AP</t>
  </si>
  <si>
    <t>1. Aktivizácia komunity</t>
  </si>
  <si>
    <t>Individuálne rozhovory, skupinové diskusie, neformálne stretnutia s komunitou, zúčastnené a nezúčastnené pozorovanie.....</t>
  </si>
  <si>
    <r>
      <t xml:space="preserve">Popis dosiahnutej zmeny kvalitatívneho ukazovateľa                                                        </t>
    </r>
    <r>
      <rPr>
        <sz val="11"/>
        <color theme="1"/>
        <rFont val="Calibri"/>
        <family val="2"/>
        <charset val="238"/>
        <scheme val="minor"/>
      </rPr>
      <t>(popíšte čo sa zmenilo)</t>
    </r>
  </si>
  <si>
    <t xml:space="preserve">Názov KC: </t>
  </si>
  <si>
    <t>2. opis dosiahnutej zmeny pred a po AP</t>
  </si>
  <si>
    <t>3. zlepšená vzájomná kooperácia,</t>
  </si>
  <si>
    <t>4. rozvinutá kolektívna zodpovednosť</t>
  </si>
  <si>
    <t>v prípade potreby doplňte....</t>
  </si>
  <si>
    <t>2. Vyhľadávanie lídrov</t>
  </si>
  <si>
    <t>1.znalosť komunity</t>
  </si>
  <si>
    <t xml:space="preserve">2. spôsob oslovenia, vedenie motivačných rozhovorov, </t>
  </si>
  <si>
    <t>3.budovanie partnerstva</t>
  </si>
  <si>
    <t xml:space="preserve"> - komunita              -lídri                          -KR</t>
  </si>
  <si>
    <t>3. Participácia komunity a spoločné riešenie problému</t>
  </si>
  <si>
    <t>1.spôsob spolupráce,</t>
  </si>
  <si>
    <t>2. zvýšená motivácia komunity,</t>
  </si>
  <si>
    <t>3.hodnotenie priebehu aktivít</t>
  </si>
  <si>
    <t xml:space="preserve"> - komunita              - lídri                          - KR                            -partneri                      </t>
  </si>
  <si>
    <r>
      <t xml:space="preserve"> - </t>
    </r>
    <r>
      <rPr>
        <i/>
        <sz val="11"/>
        <color theme="1"/>
        <rFont val="Calibri"/>
        <family val="2"/>
        <charset val="238"/>
        <scheme val="minor"/>
      </rPr>
      <t>komunita                -lídri                         -KR                            -partneri...</t>
    </r>
  </si>
  <si>
    <t>1.spôsoby aktivizácie</t>
  </si>
  <si>
    <t>1.Dobrovoľnícky program – vyčlenenie pozície na výkon komunitnej práce,</t>
  </si>
  <si>
    <t>Individuálne rozhovory ...</t>
  </si>
  <si>
    <t>2.forma motivácie, úlohy v rámci AP,</t>
  </si>
  <si>
    <t>3. Nový dobrovoľnícky program</t>
  </si>
  <si>
    <t xml:space="preserve">  - komunita              - lídri                         - KR                            -partneri</t>
  </si>
  <si>
    <t>4. Zapojenie dobrovoľníkov</t>
  </si>
  <si>
    <t>5. Udržateľnosť riešenia</t>
  </si>
  <si>
    <t>1.systém udržateľnosti, práca pri tvorbe pravidiel,</t>
  </si>
  <si>
    <t>Individuálne, skupinové, diskusie ....</t>
  </si>
  <si>
    <t>2.spôsob motivácie komunity pri tvorbe pravidiel,</t>
  </si>
  <si>
    <t>3. spôsobom stanovenia zodpovedných osôb</t>
  </si>
  <si>
    <t xml:space="preserve"> - komunita              - lídri                         - KR                              - partneri </t>
  </si>
  <si>
    <t>1.spôsob a forma hodnotenia, splnené úlohy,</t>
  </si>
  <si>
    <t>Individuálne ...</t>
  </si>
  <si>
    <t>2.Mesačné správy o výkone KP a plnení AP</t>
  </si>
  <si>
    <t>6. Priebežné a záverečné hodnotenie AP</t>
  </si>
  <si>
    <t xml:space="preserve"> - komunita             - lídri                          - KR                            - partneri  </t>
  </si>
  <si>
    <t>7. Oslava úspechu</t>
  </si>
  <si>
    <t>1.zapojenie komunity,</t>
  </si>
  <si>
    <t>Individuálne, skupinové....</t>
  </si>
  <si>
    <t>2. spôsob propagácie,</t>
  </si>
  <si>
    <t>3.vyhodnotenie aktivít</t>
  </si>
  <si>
    <t>8. Širšie a ďalšie dopady AP</t>
  </si>
  <si>
    <t>- ľudia z obce</t>
  </si>
  <si>
    <t>1. dopady realizácie AP na komunitu – posilnenie potenciálu, zvýšenie sebavedomia, získanie zručností</t>
  </si>
  <si>
    <t>2. Úspechy AP a ich využiteľnosť pri realizovaní ďalšieho AP – sieťovanie, získanie partnerov....</t>
  </si>
  <si>
    <r>
      <rPr>
        <b/>
        <sz val="11"/>
        <color theme="1"/>
        <rFont val="Calibri"/>
        <family val="2"/>
        <charset val="238"/>
      </rPr>
      <t>Záverečné (jednorazové vyhodnotenie):</t>
    </r>
    <r>
      <rPr>
        <sz val="11"/>
        <color theme="1"/>
        <rFont val="Calibri"/>
        <family val="2"/>
        <charset val="238"/>
      </rPr>
      <t xml:space="preserve"> Ak ste Akčný plán už uzavreli, ale je potrebné ho dodatočne vyhodnotiť (realizovať jednorazové vyhodnotenie), použite formulár na kompletný záznam všetkých plnení. V budúcnosti, už budete môcť formulár využiť priebežne na zachytenie naplnených ukazovateľov.</t>
    </r>
  </si>
  <si>
    <r>
      <rPr>
        <b/>
        <sz val="11"/>
        <color theme="1"/>
        <rFont val="Calibri"/>
        <family val="2"/>
        <charset val="238"/>
      </rPr>
      <t xml:space="preserve">             Priebežne (pravidelné zaznamenávanie):</t>
    </r>
    <r>
      <rPr>
        <sz val="11"/>
        <color theme="1"/>
        <rFont val="Calibri"/>
        <family val="2"/>
        <charset val="238"/>
      </rPr>
      <t xml:space="preserve"> Počas realizácie úloh z AP, vždy keď úspešne dokončíte úlohu alebo aktivitu a naplníte definovaný ukazovateľ v AP, zapíšte to do formulára. Formulár slúži na priebežné sledovanie postupu.</t>
    </r>
  </si>
  <si>
    <t>*Pri záverečnom monitoringu je časový rozsah zvyčajne 1-2 mesiace. Pri priebežnom monitoringu je časový rozsah rovnaký ako celé obdobie AP- pretože si do kvalitatívneho monitoringu zaznamenávať v celom priebehu plnenia AP.)</t>
  </si>
  <si>
    <t>Časové rozpätie realizácie kvalitatívneho monitoringu*:</t>
  </si>
  <si>
    <t>OD</t>
  </si>
  <si>
    <t>DO</t>
  </si>
  <si>
    <t>World Café
(počet)</t>
  </si>
  <si>
    <t>World Café
(Počet)</t>
  </si>
  <si>
    <t>iné
(počet)</t>
  </si>
  <si>
    <t>!!! Potrebné vyplniť aj údaje v tabuľke, ktorá sa nachádza vpravo !!!</t>
  </si>
  <si>
    <t>Dátum uzatvorenia zmluvy o dobrovoľníctve
(ak bola uzatvorená)</t>
  </si>
  <si>
    <t>Priemerný počet stálych členov KR</t>
  </si>
  <si>
    <r>
      <rPr>
        <b/>
        <sz val="11"/>
        <rFont val="Calibri"/>
        <family val="2"/>
        <charset val="238"/>
        <scheme val="minor"/>
      </rPr>
      <t>Priemerný po</t>
    </r>
    <r>
      <rPr>
        <b/>
        <sz val="11"/>
        <color rgb="FF000000"/>
        <rFont val="Calibri"/>
        <family val="2"/>
        <charset val="238"/>
        <scheme val="minor"/>
      </rPr>
      <t>čet iných členov z komunity na komunitnej rade (pohyblivý členovia rady; iný relevantní partneri)</t>
    </r>
  </si>
  <si>
    <t>Počet ľudí z komunity zapojených do riešenia problému/potreby
prostredníctvom členov KR</t>
  </si>
  <si>
    <t>Finančná stránka AP</t>
  </si>
  <si>
    <t>Dátum
vyplnenia údajov</t>
  </si>
  <si>
    <t>Poradové číslo Akčného plánu
v rámci NP TSP KC</t>
  </si>
  <si>
    <t>Počet zistených nových komunitných problémov</t>
  </si>
  <si>
    <t>Počet oslovených nových ľudí na účasť v KR</t>
  </si>
  <si>
    <t>neštruktúrovaný nefomálny
rozhovor (počet)</t>
  </si>
  <si>
    <t>Počet zrealizovaných školení/vzdelávaní pre členov KR alebo lídrov</t>
  </si>
  <si>
    <t>Počet lokalít kde sa realizuje
Akčný plán</t>
  </si>
  <si>
    <t>Názov úlohy k naplneniu čiastkového cieľa z Akčného plánu</t>
  </si>
  <si>
    <t>Naplnenie úlohy čiastkového
cieľa z Akčného plánu</t>
  </si>
  <si>
    <t>Počet zrealizovaných Aktivít súvisiacich s úlohami
z Akčného plánu</t>
  </si>
  <si>
    <t>Názov Aktivity KC
súvisiacej s úlohami
z Akčného plánu</t>
  </si>
  <si>
    <t>Počet metód realizovaných v rámci komunitnej práce
zameraných na udržateľnosť</t>
  </si>
  <si>
    <t>Počet foriem propagácie oslavy ukončenia Akčného plánu</t>
  </si>
  <si>
    <t>Názov čiastkového cieľa
v Akčnom pláne</t>
  </si>
  <si>
    <t>Naplnenie čiastkového cieľa
z Akčného plánu</t>
  </si>
  <si>
    <t>Poradové číslo
Akčného plánu
v rámci NP TSP KC</t>
  </si>
  <si>
    <t>Počet zapojených partnerov do riešenia problému/potreby</t>
  </si>
  <si>
    <t>Počet členov komunity zapojených do prípravy/realizácie
oslavy úspechu</t>
  </si>
  <si>
    <t>Iné 3</t>
  </si>
  <si>
    <t>Iné 2</t>
  </si>
  <si>
    <t>Iné 4</t>
  </si>
  <si>
    <t>iné 5
(počet)</t>
  </si>
  <si>
    <t>iné 2
(počet)</t>
  </si>
  <si>
    <t>iné 3
(počet)</t>
  </si>
  <si>
    <t>iné 4
(počet)</t>
  </si>
  <si>
    <t>Podnety od komunity alebo členov KR           (počet)</t>
  </si>
  <si>
    <t>30+</t>
  </si>
  <si>
    <t xml:space="preserve">1. Aktivizácia komunity </t>
  </si>
  <si>
    <t xml:space="preserve">2. Vyhľadávanie lídrov a práca s KR </t>
  </si>
  <si>
    <t xml:space="preserve">5. Udržateľnosť riešenia </t>
  </si>
  <si>
    <t xml:space="preserve">6. Priebežné a záverečné hodnotenie </t>
  </si>
  <si>
    <t xml:space="preserve">7. Oslava úspechu </t>
  </si>
  <si>
    <t>1. naplnené</t>
  </si>
  <si>
    <t>2. čiastočne naplnené</t>
  </si>
  <si>
    <t xml:space="preserve">3. nenaplnené </t>
  </si>
  <si>
    <t>4. stále prebieha</t>
  </si>
  <si>
    <t>20+</t>
  </si>
  <si>
    <t>Priemer za dané obdobie</t>
  </si>
  <si>
    <t xml:space="preserve">Súčet za dané obdobie </t>
  </si>
  <si>
    <t>100+</t>
  </si>
  <si>
    <t>15+</t>
  </si>
  <si>
    <t xml:space="preserve">Zber podnetov </t>
  </si>
  <si>
    <t>Komunitná rada</t>
  </si>
  <si>
    <t>iné (počet)</t>
  </si>
  <si>
    <t xml:space="preserve">Spoločné riešenie problému </t>
  </si>
  <si>
    <t xml:space="preserve">Udržateľnosť </t>
  </si>
  <si>
    <t>Oslava úspechu</t>
  </si>
  <si>
    <t>Pod týmto sú riadky ktoré vložil Daniel</t>
  </si>
  <si>
    <t xml:space="preserve">prosím vyberte </t>
  </si>
  <si>
    <t xml:space="preserve">Výber obdobia OD -DO      (údaje sa automaticky prepočítajú po výbere obdobia) </t>
  </si>
  <si>
    <t xml:space="preserve">Kvalitatívny monitoring </t>
  </si>
  <si>
    <t>Poradové číslo AP v rámci NP TSP KC (napíšte prosím  do bunky B2)</t>
  </si>
  <si>
    <t>Dátum účasti dobrovoľníka
na prvej aktivite
(v rámci evidencie)</t>
  </si>
  <si>
    <t>neštruktúrovaný nefomálny
rozhovor
(počet)</t>
  </si>
  <si>
    <t xml:space="preserve">Oblasť pôsobernia dobrovoľníka                                </t>
  </si>
  <si>
    <t>Počet foriem propagácie oslavy ukončenia
Akčného plánu</t>
  </si>
  <si>
    <t>Vyhľadávanie lídrov a Komunintná rada</t>
  </si>
  <si>
    <t>Participácia komunity a Spoločné riešenie problému</t>
  </si>
  <si>
    <t>Zapojenie dobrovoľníkov</t>
  </si>
  <si>
    <t>Udržateľnosť riešenia</t>
  </si>
  <si>
    <t>Základné údaje o komunite</t>
  </si>
  <si>
    <t>Znevýhodnené skupiny využívajúce služby KC</t>
  </si>
  <si>
    <t>Forma úvodného mapovania komunity a jej potrieb</t>
  </si>
  <si>
    <t>Použité metódy pri zbere podnetov / mapovaní potrieb</t>
  </si>
  <si>
    <t>Aktivizácia komunity a zber podnetov / mapovanie potrieb</t>
  </si>
  <si>
    <t>Počet nových lokalít kde sa realizuje
Akčný plán</t>
  </si>
  <si>
    <t>Počet nových zapojených partnerov do riešenia problému/potreby</t>
  </si>
  <si>
    <r>
      <t xml:space="preserve">Počet nových ľudí z komunity zapojených do riešenia problému/potreby
</t>
    </r>
    <r>
      <rPr>
        <b/>
        <sz val="11"/>
        <color theme="1"/>
        <rFont val="Calibri"/>
        <family val="2"/>
        <charset val="238"/>
        <scheme val="minor"/>
      </rPr>
      <t xml:space="preserve">prostredníctvom </t>
    </r>
    <r>
      <rPr>
        <sz val="11"/>
        <color theme="1"/>
        <rFont val="Calibri"/>
        <family val="2"/>
        <charset val="238"/>
        <scheme val="minor"/>
      </rPr>
      <t>členov KR</t>
    </r>
  </si>
  <si>
    <t>Počet nových ľudí z komunity zapojených do riešenia problému/potreby</t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</si>
  <si>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>nových</t>
    </r>
    <r>
      <rPr>
        <sz val="11"/>
        <color theme="1"/>
        <rFont val="Calibri"/>
        <family val="2"/>
        <charset val="238"/>
        <scheme val="minor"/>
      </rPr>
      <t xml:space="preserve"> stanovených zodpovedných osôb z komunity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</si>
  <si>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 xml:space="preserve">nových </t>
    </r>
    <r>
      <rPr>
        <sz val="11"/>
        <color theme="1"/>
        <rFont val="Calibri"/>
        <family val="2"/>
        <charset val="238"/>
        <scheme val="minor"/>
      </rPr>
      <t>zdrojov, ktoré podporia udržateľnosť riešenia</t>
    </r>
  </si>
  <si>
    <r>
      <rPr>
        <b/>
        <sz val="11"/>
        <color theme="1"/>
        <rFont val="Calibri"/>
        <family val="2"/>
        <charset val="238"/>
        <scheme val="minor"/>
      </rPr>
      <t>Nové</t>
    </r>
    <r>
      <rPr>
        <sz val="11"/>
        <color theme="1"/>
        <rFont val="Calibri"/>
        <family val="2"/>
        <charset val="238"/>
        <scheme val="minor"/>
      </rPr>
      <t xml:space="preserve"> zdroje, ktoré podporia
udržateľnosť riešenia</t>
    </r>
  </si>
  <si>
    <t>Počet aktivít realizovaných v rámci komunitnej práce
zameraných na udržateľnosť</t>
  </si>
  <si>
    <t>Žiadna</t>
  </si>
  <si>
    <t>Finančné krytie Akčného plánu</t>
  </si>
  <si>
    <t>Spolu</t>
  </si>
  <si>
    <t>Iné zdroje</t>
  </si>
  <si>
    <t xml:space="preserve">Zdroje/náklady na lektorov, odborníkov </t>
  </si>
  <si>
    <t>Zdroje/náklady z komunity</t>
  </si>
  <si>
    <t>Zdroje/náklady z iných projektov</t>
  </si>
  <si>
    <t>Zdroje/náklady od donorov/partnerov</t>
  </si>
  <si>
    <t>Vlastné zdroje/náklady kc</t>
  </si>
  <si>
    <r>
      <t>KVANTITATÍVNY</t>
    </r>
    <r>
      <rPr>
        <b/>
        <sz val="36"/>
        <color theme="1"/>
        <rFont val="Calibri"/>
        <family val="2"/>
        <charset val="238"/>
      </rPr>
      <t xml:space="preserve"> a </t>
    </r>
    <r>
      <rPr>
        <b/>
        <u/>
        <sz val="36"/>
        <color theme="1"/>
        <rFont val="Calibri"/>
        <family val="2"/>
        <charset val="238"/>
      </rPr>
      <t xml:space="preserve">KVALITATÍVNY
MONITORING
</t>
    </r>
    <r>
      <rPr>
        <b/>
        <sz val="36"/>
        <color theme="1"/>
        <rFont val="Calibri"/>
        <family val="2"/>
        <charset val="238"/>
      </rPr>
      <t>Akčného plánu (AP)</t>
    </r>
  </si>
  <si>
    <r>
      <t xml:space="preserve">VYTVORIŤ
</t>
    </r>
    <r>
      <rPr>
        <b/>
        <u/>
        <sz val="14"/>
        <color theme="0"/>
        <rFont val="Calibri"/>
        <family val="2"/>
        <charset val="238"/>
        <scheme val="minor"/>
      </rPr>
      <t>MONITORING</t>
    </r>
  </si>
  <si>
    <r>
      <t xml:space="preserve">VYTVORIŤ
</t>
    </r>
    <r>
      <rPr>
        <b/>
        <u/>
        <sz val="14"/>
        <color theme="0"/>
        <rFont val="Calibri"/>
        <family val="2"/>
        <charset val="238"/>
        <scheme val="minor"/>
      </rPr>
      <t>NOVÝ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b/>
        <u/>
        <sz val="14"/>
        <color theme="0"/>
        <rFont val="Calibri"/>
        <family val="2"/>
        <charset val="238"/>
        <scheme val="minor"/>
      </rPr>
      <t>AKČNÝ PLÁN</t>
    </r>
  </si>
  <si>
    <t>Číslo zmluvy o spolupráci</t>
  </si>
  <si>
    <t>Názov Poskytovateľa Komunitného centra</t>
  </si>
  <si>
    <t>Poradové číslo AP v rámci NP TSP KC</t>
  </si>
  <si>
    <t>desiaty</t>
  </si>
  <si>
    <t>Poradové číslo nasledujúceho AP
v rámci NP TSP KC</t>
  </si>
  <si>
    <t>Začiatok trvania AP</t>
  </si>
  <si>
    <t>Koniec trvania AP</t>
  </si>
  <si>
    <r>
      <t xml:space="preserve">Dlźka trvania AP </t>
    </r>
    <r>
      <rPr>
        <sz val="14"/>
        <color theme="1"/>
        <rFont val="Calibri"/>
        <family val="2"/>
        <charset val="238"/>
      </rPr>
      <t>(v mesiacoch)</t>
    </r>
  </si>
  <si>
    <t>Definovaný problém v AP</t>
  </si>
  <si>
    <t>Hlavný cieľ AP</t>
  </si>
  <si>
    <t xml:space="preserve">1. Aktivizácia komunity / Zber podnetov </t>
  </si>
  <si>
    <t>Kvantitatívne zhodnotenie</t>
  </si>
  <si>
    <t>Indikátor</t>
  </si>
  <si>
    <t>Očakávaný počet</t>
  </si>
  <si>
    <t>Poznámka</t>
  </si>
  <si>
    <t>Počet hodín mapovania v teréne KP KC</t>
  </si>
  <si>
    <t>súčet</t>
  </si>
  <si>
    <r>
      <t>Počet zrealizovaných</t>
    </r>
    <r>
      <rPr>
        <b/>
        <sz val="11"/>
        <color theme="1"/>
        <rFont val="Calibri"/>
        <family val="2"/>
        <charset val="238"/>
        <scheme val="minor"/>
      </rPr>
      <t xml:space="preserve"> nefomálnych rozhovorov</t>
    </r>
  </si>
  <si>
    <r>
      <t xml:space="preserve">Počet odovzdaných </t>
    </r>
    <r>
      <rPr>
        <b/>
        <sz val="11"/>
        <color theme="1"/>
        <rFont val="Calibri"/>
        <family val="2"/>
        <charset val="238"/>
        <scheme val="minor"/>
      </rPr>
      <t>dotazníkov</t>
    </r>
  </si>
  <si>
    <r>
      <t xml:space="preserve">Počet zrealizovaných </t>
    </r>
    <r>
      <rPr>
        <b/>
        <sz val="11"/>
        <color theme="1"/>
        <rFont val="Calibri"/>
        <family val="2"/>
        <charset val="238"/>
        <scheme val="minor"/>
      </rPr>
      <t>fokusových skupín</t>
    </r>
  </si>
  <si>
    <r>
      <t xml:space="preserve">Počťet zrealizovaných </t>
    </r>
    <r>
      <rPr>
        <b/>
        <sz val="11"/>
        <color theme="1"/>
        <rFont val="Calibri"/>
        <family val="2"/>
        <charset val="238"/>
        <scheme val="minor"/>
      </rPr>
      <t>okrúhlych stolov</t>
    </r>
  </si>
  <si>
    <r>
      <t xml:space="preserve">Počet zrealizovaných </t>
    </r>
    <r>
      <rPr>
        <b/>
        <sz val="11"/>
        <color theme="1"/>
        <rFont val="Calibri"/>
        <family val="2"/>
        <charset val="238"/>
        <scheme val="minor"/>
      </rPr>
      <t>World-Café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</si>
  <si>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>iných</t>
    </r>
    <r>
      <rPr>
        <sz val="11"/>
        <color theme="1"/>
        <rFont val="Calibri"/>
        <family val="2"/>
        <charset val="238"/>
        <scheme val="minor"/>
      </rPr>
      <t xml:space="preserve"> zrealizovaných metód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</si>
  <si>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 xml:space="preserve">iných 2 </t>
    </r>
    <r>
      <rPr>
        <sz val="11"/>
        <color theme="1"/>
        <rFont val="Calibri"/>
        <family val="2"/>
        <charset val="238"/>
        <scheme val="minor"/>
      </rPr>
      <t>zrealizovaných metód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</si>
  <si>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 xml:space="preserve">iných 3 </t>
    </r>
    <r>
      <rPr>
        <sz val="11"/>
        <color theme="1"/>
        <rFont val="Calibri"/>
        <family val="2"/>
        <charset val="238"/>
        <scheme val="minor"/>
      </rPr>
      <t>zrealizovaných metód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</si>
  <si>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>iných 4</t>
    </r>
    <r>
      <rPr>
        <sz val="11"/>
        <color theme="1"/>
        <rFont val="Calibri"/>
        <family val="2"/>
        <charset val="238"/>
        <scheme val="minor"/>
      </rPr>
      <t xml:space="preserve"> zrealizovaných metód</t>
    </r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</si>
  <si>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>iných 5</t>
    </r>
    <r>
      <rPr>
        <sz val="11"/>
        <color theme="1"/>
        <rFont val="Calibri"/>
        <family val="2"/>
        <charset val="238"/>
        <scheme val="minor"/>
      </rPr>
      <t xml:space="preserve"> zrealizovaných metód</t>
    </r>
  </si>
  <si>
    <t>Kvalitatívne zhodnotenie</t>
  </si>
  <si>
    <r>
      <t xml:space="preserve">Ukazovatele kvality
</t>
    </r>
    <r>
      <rPr>
        <sz val="12"/>
        <color theme="1"/>
        <rFont val="Calibri"/>
        <family val="2"/>
        <charset val="238"/>
        <scheme val="minor"/>
      </rPr>
      <t>(dopľniť podľa svojho AP)</t>
    </r>
  </si>
  <si>
    <r>
      <t xml:space="preserve">Popis dosiahnutej zmeny
</t>
    </r>
    <r>
      <rPr>
        <sz val="12"/>
        <color theme="1"/>
        <rFont val="Calibri"/>
        <family val="2"/>
        <charset val="238"/>
        <scheme val="minor"/>
      </rPr>
      <t>(popísať čo sa zmenilo)</t>
    </r>
  </si>
  <si>
    <t>Použité metódy na vyhodnotenie
čiastkového cieľa AP</t>
  </si>
  <si>
    <t>Participanti</t>
  </si>
  <si>
    <t>1. Spôsob aktivizácie</t>
  </si>
  <si>
    <t>2. Opis dosiahnutej zmeny pred a po realizácii AP</t>
  </si>
  <si>
    <t>3. Vzájomná komunkácia</t>
  </si>
  <si>
    <t>4. Komunitná zodpovednosť</t>
  </si>
  <si>
    <t>5. Iné - v prípade potreby doplňte</t>
  </si>
  <si>
    <t>6. Iné 2 - v prípade potreby doplňte</t>
  </si>
  <si>
    <t>2. Vyhľadávanie lídrov / Komunitná rada</t>
  </si>
  <si>
    <t>Počet prizvaných nových partnerov na účasť v KR</t>
  </si>
  <si>
    <t>1. Znalosť komunity - jej zvyklosti, tradície, špecifiká, potreby, ...</t>
  </si>
  <si>
    <t>2. Spôsob oslovenia, vedenie motivačných rozhovorov, ponuka možnosti spolupráce</t>
  </si>
  <si>
    <t>3. Budovanie partnerstva a sieťovanie</t>
  </si>
  <si>
    <t>4. Iné - v prípade potreby doplňte</t>
  </si>
  <si>
    <t>5. Iné 2 - v prípade potreby doplňte</t>
  </si>
  <si>
    <t xml:space="preserve">3. Participácia komunity
a Spoločné riešenie problému </t>
  </si>
  <si>
    <t>Naplnenie čiastkového cieľa z AP</t>
  </si>
  <si>
    <t>Naplnenie úlohy čiastkového cieľa z AP</t>
  </si>
  <si>
    <t>Počet zrealizovaných Aktivít súvisiacich s úlohami z AP</t>
  </si>
  <si>
    <r>
      <t xml:space="preserve">Počet ľudí z komunity zapojených do riešenia problému/potreby </t>
    </r>
    <r>
      <rPr>
        <b/>
        <sz val="11"/>
        <color theme="1"/>
        <rFont val="Calibri"/>
        <family val="2"/>
        <charset val="238"/>
        <scheme val="minor"/>
      </rPr>
      <t xml:space="preserve">prostredníctvom </t>
    </r>
    <r>
      <rPr>
        <sz val="11"/>
        <color theme="1"/>
        <rFont val="Calibri"/>
        <family val="2"/>
        <charset val="238"/>
        <scheme val="minor"/>
      </rPr>
      <t>členov KR</t>
    </r>
  </si>
  <si>
    <t>Počet  lokalít kde sa realizuje AP</t>
  </si>
  <si>
    <t>1. Spôsob spolupráce</t>
  </si>
  <si>
    <t>2. Motivácia komunity</t>
  </si>
  <si>
    <t>3. Hodnotenie priebehu aktivít</t>
  </si>
  <si>
    <t>4. Iné - v prípade potreby doplniť</t>
  </si>
  <si>
    <t>5. Iné 2 - v prípade potreby doplniť</t>
  </si>
  <si>
    <t>Počet dobrovoľníkov v rámci aktivít KC</t>
  </si>
  <si>
    <t>Počet dobrovoľníkov v oblasti komunitnej práce</t>
  </si>
  <si>
    <r>
      <t xml:space="preserve">Súčet počtu dobrovoľníckych hodín za všetkých dobrovoľníkov v rámci </t>
    </r>
    <r>
      <rPr>
        <b/>
        <sz val="11"/>
        <rFont val="Calibri"/>
        <family val="2"/>
        <charset val="238"/>
        <scheme val="minor"/>
      </rPr>
      <t>aktivít KC</t>
    </r>
  </si>
  <si>
    <t>1.Dobrovoľnícky program</t>
  </si>
  <si>
    <t>2. Forma motivácie; úlohy v rámci KP</t>
  </si>
  <si>
    <r>
      <t xml:space="preserve">3. Prínos dobrovoľníkov v oblasti </t>
    </r>
    <r>
      <rPr>
        <b/>
        <sz val="11"/>
        <color theme="1"/>
        <rFont val="Calibri"/>
        <family val="2"/>
        <charset val="238"/>
        <scheme val="minor"/>
      </rPr>
      <t>komunitnej práce</t>
    </r>
  </si>
  <si>
    <r>
      <t xml:space="preserve">4. Prínos dobrovoľníkov v oblasti </t>
    </r>
    <r>
      <rPr>
        <b/>
        <sz val="11"/>
        <color theme="1"/>
        <rFont val="Calibri"/>
        <family val="2"/>
        <charset val="238"/>
        <scheme val="minor"/>
      </rPr>
      <t>skupinových aktivít</t>
    </r>
    <r>
      <rPr>
        <sz val="11"/>
        <color theme="1"/>
        <rFont val="Calibri"/>
        <family val="2"/>
        <charset val="238"/>
        <scheme val="minor"/>
      </rPr>
      <t xml:space="preserve"> KC</t>
    </r>
  </si>
  <si>
    <t>1.Systém udržateľnosti</t>
  </si>
  <si>
    <t>2. Spôsob motivácie komunity pri tvorbe/dodržiavaní nastavených pravidiel</t>
  </si>
  <si>
    <t>3. Spôsob stanovenia zodpovedných osôb</t>
  </si>
  <si>
    <t>6. Priebežné hodnotenie AP</t>
  </si>
  <si>
    <t>1. Spôsob a forma hodnotenia</t>
  </si>
  <si>
    <t>2. Popis aktuálneho zhodnotenia plenenia AP</t>
  </si>
  <si>
    <t>3. Riziká - na čo sa zamerať, aby sa predišlo neúspechu</t>
  </si>
  <si>
    <t>4. Iné 2 - v prípade potreby doplniť</t>
  </si>
  <si>
    <t>Počet členov komunity zapojených do prípravy/realizácie oslavy úspechu</t>
  </si>
  <si>
    <t>Počet zúčastnených osôb na aktivite</t>
  </si>
  <si>
    <t>Počet pozvaných partnerov na aktivitu</t>
  </si>
  <si>
    <t>Počet zúčastnených partnerov na aktivite</t>
  </si>
  <si>
    <t>Počet foriem propagácie oslavy ukončenia AP</t>
  </si>
  <si>
    <t>1. Zapojenie komunity</t>
  </si>
  <si>
    <t>2. Spôsob propagácie</t>
  </si>
  <si>
    <t>3. Vyhodnotenie aktivít</t>
  </si>
  <si>
    <t>Záver - Celkové dopady Akčného plánu</t>
  </si>
  <si>
    <r>
      <t xml:space="preserve">Konkrétny popis dosiahnutej zmeny
</t>
    </r>
    <r>
      <rPr>
        <sz val="12"/>
        <color theme="1"/>
        <rFont val="Calibri"/>
        <family val="2"/>
        <charset val="238"/>
        <scheme val="minor"/>
      </rPr>
      <t>(popísať čo sa konkrétne zmenilo)</t>
    </r>
  </si>
  <si>
    <t>, dopady realizácie AP na komunitu,
, posilnenie potenciálu,
, zvýšenie sebavedomia,
, získanie zručností,
, úspechy AP a ich využiteľnosť pri realizovaní ďalšieho AP,
, sieťovanie,
, získanie partnerov,
, ... .</t>
  </si>
  <si>
    <t>Dátum vytvorenia monitoringu:</t>
  </si>
  <si>
    <t>prvý</t>
  </si>
  <si>
    <t>druhý</t>
  </si>
  <si>
    <t>tretí</t>
  </si>
  <si>
    <t>štvrtý</t>
  </si>
  <si>
    <t>piaty</t>
  </si>
  <si>
    <t>šiesty</t>
  </si>
  <si>
    <t>siedmy</t>
  </si>
  <si>
    <t>ôsmy</t>
  </si>
  <si>
    <t>deviaty</t>
  </si>
  <si>
    <t>Názov subjektu</t>
  </si>
  <si>
    <t>Mesto Košice (Luník IX)</t>
  </si>
  <si>
    <t>Mesto Košice (Západ)</t>
  </si>
  <si>
    <t>Mesto Košice (Šaca)</t>
  </si>
  <si>
    <t>Mesto Košice (Džungľa)</t>
  </si>
  <si>
    <t>Mesto Bardejov</t>
  </si>
  <si>
    <t>Obec Trhovište</t>
  </si>
  <si>
    <t>Obec Benkovce</t>
  </si>
  <si>
    <t>Obec Družstevná pri Hornáde</t>
  </si>
  <si>
    <t>Slovenská únia sluchovo postihnutých (Michalovce)</t>
  </si>
  <si>
    <t>Arcidiecézna charita Košice (Sečovce)</t>
  </si>
  <si>
    <t>Mesto Sečovce</t>
  </si>
  <si>
    <t>Obec Vinné</t>
  </si>
  <si>
    <t>Obec Slavkovce</t>
  </si>
  <si>
    <t>Arcidiecézna charita Košice (Lipany)</t>
  </si>
  <si>
    <t>Obec Drahňov</t>
  </si>
  <si>
    <t>Obec Prakovce</t>
  </si>
  <si>
    <t>Mesto Krompachy</t>
  </si>
  <si>
    <t>Obec Slovenské Nové Mesto</t>
  </si>
  <si>
    <t>Obec Slovinky</t>
  </si>
  <si>
    <t>Obec Vojany</t>
  </si>
  <si>
    <t>Obec Markušovce</t>
  </si>
  <si>
    <t>Mesto Spišská Nová Ves</t>
  </si>
  <si>
    <t>Obec Úbrež</t>
  </si>
  <si>
    <t>Mesto Sobrance</t>
  </si>
  <si>
    <t>Obec Blatné Remety</t>
  </si>
  <si>
    <t>Obec Čičarovce</t>
  </si>
  <si>
    <t>Mesto Veľké Kapušany</t>
  </si>
  <si>
    <t>OZ Nová šanca v Medzibodroží (Veľké Kapušany)</t>
  </si>
  <si>
    <t>Arcidiecézna charita Košice (Pavlovce nad Uhom)</t>
  </si>
  <si>
    <t>Obec Zemplínska Teplica</t>
  </si>
  <si>
    <t>Obec Bajany</t>
  </si>
  <si>
    <t>Psychosociálne centrum (Košice - Dargovských hrdinov)</t>
  </si>
  <si>
    <t>Obec Kapušianske Kľačany</t>
  </si>
  <si>
    <t>Mesto Kráľovský Chlmec</t>
  </si>
  <si>
    <t>Mesto Čierna nad Tisou</t>
  </si>
  <si>
    <t>Obec Šarišské Jastrabie</t>
  </si>
  <si>
    <t>Mesto Spišské Podhradie</t>
  </si>
  <si>
    <t>Mesto Medzilaborce</t>
  </si>
  <si>
    <t>Obec Spišský Hrhov</t>
  </si>
  <si>
    <t>Mesto Levoča</t>
  </si>
  <si>
    <t>Obec Spišský Štiavnik</t>
  </si>
  <si>
    <t>Obec Ulič</t>
  </si>
  <si>
    <t>OZ KreDO (Ľubotice)</t>
  </si>
  <si>
    <t>Mesto Banská Štiavnica</t>
  </si>
  <si>
    <t>Diecézna charita Rožňava (Brezno)</t>
  </si>
  <si>
    <t>IN Network Slovakia, n.o. (Cinobaňa)</t>
  </si>
  <si>
    <t>IN Network Slovakia, n.o. (Lučenec)</t>
  </si>
  <si>
    <t>Mesto Žiar nad Hronom</t>
  </si>
  <si>
    <t>OZ Kultúrno - výchovné občianske združenie Láčho drom (Kokava nad Rimavicou)</t>
  </si>
  <si>
    <t>Obec Stará Kremnička</t>
  </si>
  <si>
    <t>Mesto Fiľakovo</t>
  </si>
  <si>
    <t>Obec Svätý Anton</t>
  </si>
  <si>
    <t>Mesto Lučenec</t>
  </si>
  <si>
    <t>Mesto Poltár</t>
  </si>
  <si>
    <t>Mesto Tisovec</t>
  </si>
  <si>
    <t>Obec Prenčov</t>
  </si>
  <si>
    <t>MISERICORDIA n.o. (Brezno)</t>
  </si>
  <si>
    <t>OZ Klub rómskych aktivistov na SR (Hnúšťa)</t>
  </si>
  <si>
    <t>Obec Cerovo</t>
  </si>
  <si>
    <t>Obec Gemerská Ves</t>
  </si>
  <si>
    <t>Mesto Zvolen</t>
  </si>
  <si>
    <t>Obec Klenovec</t>
  </si>
  <si>
    <t>Obec Litava</t>
  </si>
  <si>
    <t>Obec Málinec</t>
  </si>
  <si>
    <t>Obec Mučín</t>
  </si>
  <si>
    <t>Obec Pohorelá</t>
  </si>
  <si>
    <t>Obec Baďan</t>
  </si>
  <si>
    <t>Obec Širkovce</t>
  </si>
  <si>
    <t>OZ Centrum príležitosti Valaská  ZMR (Valaská)</t>
  </si>
  <si>
    <t>Obec Veľké Dravce</t>
  </si>
  <si>
    <t>OZ Komunitné Centrum Menšín (Veľký Krtíš)</t>
  </si>
  <si>
    <t>Šanca pre Dražice (Dražice)</t>
  </si>
  <si>
    <t>Obec Gemer</t>
  </si>
  <si>
    <t>Obec Rimavská Baňa</t>
  </si>
  <si>
    <t>OZ Armáda spásy na Slovensku (Pezinok)</t>
  </si>
  <si>
    <t>Domov sv. Jána z Boha, n.o. (Bratislava)</t>
  </si>
  <si>
    <t>OZ TENENET (Jelka)</t>
  </si>
  <si>
    <t>OZ TENENET (Senec)</t>
  </si>
  <si>
    <t>OZ Vagus (Bratislava)</t>
  </si>
  <si>
    <t>Diecézna charita Rožňava (Rožňava)</t>
  </si>
  <si>
    <t>Mesto Dobšiná</t>
  </si>
  <si>
    <t>Mesto Rožňava</t>
  </si>
  <si>
    <t>Obec Kravany</t>
  </si>
  <si>
    <t>Obec Parchovany</t>
  </si>
  <si>
    <t>Obec Krásnohorské Podhradie</t>
  </si>
  <si>
    <t>Obec Slavec</t>
  </si>
  <si>
    <t>Obec Slavošovce</t>
  </si>
  <si>
    <t>Obec Smižany</t>
  </si>
  <si>
    <t>Mesto Levice</t>
  </si>
  <si>
    <t>Miestne združenie YMCA Nesvady (Nesvady)</t>
  </si>
  <si>
    <t>OZ Miesto v dome (Levice)</t>
  </si>
  <si>
    <t>Obec Bátovce</t>
  </si>
  <si>
    <t>Obec Pukanec</t>
  </si>
  <si>
    <t>Obec Tekovské Lužany</t>
  </si>
  <si>
    <t>Obec Málaš</t>
  </si>
  <si>
    <t>Obec Veľké Ludince</t>
  </si>
  <si>
    <t>Obec Ipeľský Sokolec</t>
  </si>
  <si>
    <t>OZ Rómske Srdcia-Romane Jile (Čata)</t>
  </si>
  <si>
    <t>Obec Pribeta</t>
  </si>
  <si>
    <t>Organizácia sociálnej starostlivosti mesta Šaľa (Šaľa)</t>
  </si>
  <si>
    <t>Mesto Hanušovce nad Topľou</t>
  </si>
  <si>
    <t>Mesto Giraltovce</t>
  </si>
  <si>
    <t>Obec Malá Domaša</t>
  </si>
  <si>
    <t>Obec Hencovce</t>
  </si>
  <si>
    <t>Mesto Vranov nad Topľou</t>
  </si>
  <si>
    <t>Obec Kružlová</t>
  </si>
  <si>
    <t>Človek v ohrození, n.o. (Sveržov)</t>
  </si>
  <si>
    <t>Gréckokatolícke formačné centrum pre Rómov v Čičave (Čičava)</t>
  </si>
  <si>
    <t xml:space="preserve">Obec Kurov </t>
  </si>
  <si>
    <t>Mesto Veľký Šariš</t>
  </si>
  <si>
    <t>HKK SK n.o. (Ladomirová)</t>
  </si>
  <si>
    <t>Obec Vechec</t>
  </si>
  <si>
    <t>Obec Lenartov</t>
  </si>
  <si>
    <t>OZ Tobiáš (Prešov)</t>
  </si>
  <si>
    <t>Obec Veľká Lomnica</t>
  </si>
  <si>
    <t>Mesto Humenné</t>
  </si>
  <si>
    <t>Obec Svinia</t>
  </si>
  <si>
    <t>Obec Kendice</t>
  </si>
  <si>
    <t>Obec Bystré</t>
  </si>
  <si>
    <t>Obec Čaklov</t>
  </si>
  <si>
    <t>Človek v ohrození, n.o. (Petrovany)</t>
  </si>
  <si>
    <t>Obec Hlinné</t>
  </si>
  <si>
    <t>Obec Slovenská Volová</t>
  </si>
  <si>
    <t>Mesto Snina</t>
  </si>
  <si>
    <t>Obec Jastrabie nad Topľou</t>
  </si>
  <si>
    <t>Obec Žehňa</t>
  </si>
  <si>
    <t>Obec Jarovnice</t>
  </si>
  <si>
    <t>Mesto Stará Ľubovňa</t>
  </si>
  <si>
    <t>Obec Ostrovany</t>
  </si>
  <si>
    <t>Mesto Sabinov</t>
  </si>
  <si>
    <t>Obec Pečovská Nová Ves</t>
  </si>
  <si>
    <t>Obec Ražňany</t>
  </si>
  <si>
    <t>Obec Chmeľov</t>
  </si>
  <si>
    <t>Obec Čirč</t>
  </si>
  <si>
    <t>Obec Holumnica</t>
  </si>
  <si>
    <t>Obec Soľ</t>
  </si>
  <si>
    <t>Obec Jakubany</t>
  </si>
  <si>
    <t>Obec Jarabina</t>
  </si>
  <si>
    <t>Obec Zámutov</t>
  </si>
  <si>
    <t>Obec Olejníkov</t>
  </si>
  <si>
    <t>Obec Kučín</t>
  </si>
  <si>
    <t>Obec Ľubotín</t>
  </si>
  <si>
    <t>Mesto Michalovce</t>
  </si>
  <si>
    <t>Obec Výborná</t>
  </si>
  <si>
    <t>Mesto Prešov</t>
  </si>
  <si>
    <t>Obec Raslavice</t>
  </si>
  <si>
    <t>Arcidiecézna charita Košice (Stropkov)</t>
  </si>
  <si>
    <t>Mesto Svidník</t>
  </si>
  <si>
    <t>ETP Slovensko-Centrum pre udržateľný rozvoj (Stará Ľubovňa)</t>
  </si>
  <si>
    <t>Mesto  Myjava</t>
  </si>
  <si>
    <t>Mesto Partizánske</t>
  </si>
  <si>
    <t>Obec Nedožery-Brezany</t>
  </si>
  <si>
    <t>OZ SPOKOJNOSŤ - centrum sociálnych služieb, n.o. (Prievidza)</t>
  </si>
  <si>
    <t>Mesto Dunajská Streda</t>
  </si>
  <si>
    <t>Mesto Veľký Meder</t>
  </si>
  <si>
    <t>Obec Kuklov</t>
  </si>
  <si>
    <t>Trnavská arcidiecézna charita (Piešťany)</t>
  </si>
  <si>
    <t>Trnavská arcidiecézna charita (Trnava)</t>
  </si>
  <si>
    <t>OZ EDUKOS (Dolný Kubín)</t>
  </si>
  <si>
    <t>Mesto Liptovský Mikuláš</t>
  </si>
  <si>
    <t>Mesto Turzovka</t>
  </si>
  <si>
    <t>Obec Sučany</t>
  </si>
  <si>
    <t>Spoločnosť priateľov detí z detských domovov Úsmev ako dar (Ružomberok)</t>
  </si>
  <si>
    <t>OZ V.I.A.C. - Inštitút pre podporu a rozvoj mládeže (Námestovo)</t>
  </si>
  <si>
    <t>OZ V.I.A.C. - Inštitút pre podporu a rozvoj mládeže (Trstená)</t>
  </si>
  <si>
    <t>Spišská Katolícka Charita (Sedliacka Dubová)</t>
  </si>
  <si>
    <t>Človek v ohrození, n.o. (Kojatice)</t>
  </si>
  <si>
    <t>Bratská jednota baptistov, cirkevný zbor v Ružomberku (Ružomberok)</t>
  </si>
  <si>
    <t>Dom Nepoškvrneného Srdca Panny Márie (Lomnička)</t>
  </si>
  <si>
    <t>Mesto Bánovce nad Bebravou</t>
  </si>
  <si>
    <t>Obec Vyšný Orlík</t>
  </si>
  <si>
    <t>Slovenský Červený kríž, územný spolok Senica (Senica)</t>
  </si>
  <si>
    <t>Hlavné mesto Bratislava (Bratislava)</t>
  </si>
  <si>
    <t>OZ Inštitút pre sociálny rozvoj a ďalšie vzdelávanie (Veličná)</t>
  </si>
  <si>
    <t xml:space="preserve">Obec Hajnáčka </t>
  </si>
  <si>
    <t>Sociálne služby mesta Trenčín, m.r.o. (Trenčín)</t>
  </si>
  <si>
    <t>OZ Centrum vzdelávania a odbornej pomoci (Košice)</t>
  </si>
  <si>
    <t xml:space="preserve">Obec Pohronský Ruskov </t>
  </si>
  <si>
    <t>Mesto Zlaté Moravce</t>
  </si>
  <si>
    <t>OZ Maltézska pomoc Slovensko (Topoľčany)</t>
  </si>
  <si>
    <t>OZ Vzdelávania a sociálnej pomoci (Prešov)</t>
  </si>
  <si>
    <t>Mesto Tlmače</t>
  </si>
  <si>
    <t>SPOKOJNOSŤ- centrum sociálnych služieb, n. o. (Handlová)</t>
  </si>
  <si>
    <t>Obec Vyškovce nad Ipľom</t>
  </si>
  <si>
    <t>OZ Inštitút pre sociálny rozvoj a ďalšie vzdelávanie (Svit)</t>
  </si>
  <si>
    <t>OZ Cesta k lepšiemu životu (Hodejov)</t>
  </si>
  <si>
    <t>Obec Krivany</t>
  </si>
  <si>
    <t>Obec Hažín</t>
  </si>
  <si>
    <t>Obec Gánovce</t>
  </si>
  <si>
    <t>Depaul Slovensko, n.o. (Záhorská Ves)</t>
  </si>
  <si>
    <t>Obec Matiašovce</t>
  </si>
  <si>
    <t>Spišská Katolícka Charita (Ružomberok)</t>
  </si>
  <si>
    <t>OZ Jazdecký klub EXCEL MADON (Rimavské Brezovo)</t>
  </si>
  <si>
    <t>Spišská Katolícka Charita (Poprad)</t>
  </si>
  <si>
    <t>Obec Pohranice</t>
  </si>
  <si>
    <t>Obec Čechynce</t>
  </si>
  <si>
    <t>OZ Armáda spásy na Slovensku (Galanta)</t>
  </si>
  <si>
    <t>OZ Ostrov pomoci (Dunajská Lužná)</t>
  </si>
  <si>
    <t>OZ Vitae Evolve (Utekáč)</t>
  </si>
  <si>
    <t>ETP Slovensko-Centrum pre udržateľný rozvoj (Košice - Luník IX)</t>
  </si>
  <si>
    <t>Obec Rokycany</t>
  </si>
  <si>
    <t>Obec Zborov</t>
  </si>
  <si>
    <t>Obec Teplička</t>
  </si>
  <si>
    <t>Obec Lastomír</t>
  </si>
  <si>
    <t>OZ INDRIEL (Michalovce)</t>
  </si>
  <si>
    <t>ČÍSLO ZMLUVY</t>
  </si>
  <si>
    <t>N20231026005</t>
  </si>
  <si>
    <t>N20231026007</t>
  </si>
  <si>
    <t>N20231017014</t>
  </si>
  <si>
    <t>N20231017022</t>
  </si>
  <si>
    <t>N20231016045</t>
  </si>
  <si>
    <t>N20231017016</t>
  </si>
  <si>
    <t>N20231013003</t>
  </si>
  <si>
    <t>N20231025029</t>
  </si>
  <si>
    <t>N20231013014</t>
  </si>
  <si>
    <t>N20231025024</t>
  </si>
  <si>
    <t>N20231013039</t>
  </si>
  <si>
    <t>N20231025028</t>
  </si>
  <si>
    <t>N20231017029</t>
  </si>
  <si>
    <t>N20231025025</t>
  </si>
  <si>
    <t>N20231017030</t>
  </si>
  <si>
    <t>N20231016044</t>
  </si>
  <si>
    <t>N20231017025</t>
  </si>
  <si>
    <t>N20231017008</t>
  </si>
  <si>
    <t>N20231011003</t>
  </si>
  <si>
    <t>N20231024042</t>
  </si>
  <si>
    <t>N20231017023</t>
  </si>
  <si>
    <t>N20231011007</t>
  </si>
  <si>
    <t>N20231025039</t>
  </si>
  <si>
    <t>N20231016026</t>
  </si>
  <si>
    <t>N20231016032</t>
  </si>
  <si>
    <t>N20231016031</t>
  </si>
  <si>
    <t>N20231025020</t>
  </si>
  <si>
    <t>N20231012010</t>
  </si>
  <si>
    <t>N20231025023</t>
  </si>
  <si>
    <t>N20231016033</t>
  </si>
  <si>
    <t>N20231025032</t>
  </si>
  <si>
    <t>N20231024035</t>
  </si>
  <si>
    <t>N20231017018</t>
  </si>
  <si>
    <t>N20231012005</t>
  </si>
  <si>
    <t>N20231025019</t>
  </si>
  <si>
    <t>N20231013010</t>
  </si>
  <si>
    <t>N20231011004</t>
  </si>
  <si>
    <t>N20231017021</t>
  </si>
  <si>
    <t>N20231013017</t>
  </si>
  <si>
    <t>N20231012011</t>
  </si>
  <si>
    <t>N20231011005</t>
  </si>
  <si>
    <t>N20231012017</t>
  </si>
  <si>
    <t>N20231026031</t>
  </si>
  <si>
    <t>N20231013040</t>
  </si>
  <si>
    <t>N20231017011</t>
  </si>
  <si>
    <t>N20231011006</t>
  </si>
  <si>
    <t>N20231011009</t>
  </si>
  <si>
    <t>N20231025030</t>
  </si>
  <si>
    <t>N20231025027</t>
  </si>
  <si>
    <t>N20231013009</t>
  </si>
  <si>
    <t>N20231017005</t>
  </si>
  <si>
    <t>N20231025044</t>
  </si>
  <si>
    <t>N20231017013</t>
  </si>
  <si>
    <t>N20231012001</t>
  </si>
  <si>
    <t>N20231017033</t>
  </si>
  <si>
    <t>N20231012015</t>
  </si>
  <si>
    <t>N20231012004</t>
  </si>
  <si>
    <t>N20231025031</t>
  </si>
  <si>
    <t>N20231012013</t>
  </si>
  <si>
    <t>N20231013006</t>
  </si>
  <si>
    <t>N20231017009</t>
  </si>
  <si>
    <t>N20231016053</t>
  </si>
  <si>
    <t>N20231016047</t>
  </si>
  <si>
    <t>N20231016054</t>
  </si>
  <si>
    <t>N20231025034</t>
  </si>
  <si>
    <t>N20231024040</t>
  </si>
  <si>
    <t>N20231016040</t>
  </si>
  <si>
    <t>N20231013011</t>
  </si>
  <si>
    <t>N20231109001</t>
  </si>
  <si>
    <t>N20231013012</t>
  </si>
  <si>
    <t>N20231013018</t>
  </si>
  <si>
    <t>N20231013015</t>
  </si>
  <si>
    <t>N20231011008</t>
  </si>
  <si>
    <t>N20231017035</t>
  </si>
  <si>
    <t>N20231017004</t>
  </si>
  <si>
    <t>N20231025022</t>
  </si>
  <si>
    <t>N20231016049</t>
  </si>
  <si>
    <t>N20231016048</t>
  </si>
  <si>
    <t>N20231017015</t>
  </si>
  <si>
    <t>N20231017010</t>
  </si>
  <si>
    <t>N20231024041</t>
  </si>
  <si>
    <t>N20231026006</t>
  </si>
  <si>
    <t>N20231017027</t>
  </si>
  <si>
    <t>N20231016034</t>
  </si>
  <si>
    <t>N20231025043</t>
  </si>
  <si>
    <t>N20231025037</t>
  </si>
  <si>
    <t>N20231012008</t>
  </si>
  <si>
    <t>N20231013002</t>
  </si>
  <si>
    <t>N20231016027</t>
  </si>
  <si>
    <t>N20231025033</t>
  </si>
  <si>
    <t>N20231017012</t>
  </si>
  <si>
    <t>N20231013008</t>
  </si>
  <si>
    <t>N20231016037</t>
  </si>
  <si>
    <t>N20231016052</t>
  </si>
  <si>
    <t>N20231024044</t>
  </si>
  <si>
    <t>N20231016051</t>
  </si>
  <si>
    <t>N20231013004</t>
  </si>
  <si>
    <t>N20231017003</t>
  </si>
  <si>
    <t>N20231024037</t>
  </si>
  <si>
    <t>N20231025021</t>
  </si>
  <si>
    <t>N20231012002</t>
  </si>
  <si>
    <t>N20231013007</t>
  </si>
  <si>
    <t>N20231017026</t>
  </si>
  <si>
    <t>N20231016050</t>
  </si>
  <si>
    <t>N20231011001</t>
  </si>
  <si>
    <t>N20231026026</t>
  </si>
  <si>
    <t>N20231109002</t>
  </si>
  <si>
    <t>N20231102001</t>
  </si>
  <si>
    <t>N20231012009</t>
  </si>
  <si>
    <t>N20231012019</t>
  </si>
  <si>
    <t>N20231025036</t>
  </si>
  <si>
    <t>N20231012014</t>
  </si>
  <si>
    <t>N20231013036</t>
  </si>
  <si>
    <t>N20231017036</t>
  </si>
  <si>
    <t>N20231013001</t>
  </si>
  <si>
    <t>N20231025038</t>
  </si>
  <si>
    <t>N20231012012</t>
  </si>
  <si>
    <t>N20231013005</t>
  </si>
  <si>
    <t>N20231013038</t>
  </si>
  <si>
    <t>N20231026028</t>
  </si>
  <si>
    <t>N20231017002</t>
  </si>
  <si>
    <t>N20231012098</t>
  </si>
  <si>
    <t>N20231017007</t>
  </si>
  <si>
    <t>N20231012099</t>
  </si>
  <si>
    <t>N20231025040</t>
  </si>
  <si>
    <t>N20231017024</t>
  </si>
  <si>
    <t>N20231012018</t>
  </si>
  <si>
    <t>N20231016046</t>
  </si>
  <si>
    <t>N20231017019</t>
  </si>
  <si>
    <t>N20231012003</t>
  </si>
  <si>
    <t>N20231017032</t>
  </si>
  <si>
    <t>N20231016055</t>
  </si>
  <si>
    <t>N20231016028</t>
  </si>
  <si>
    <t>N20231017031</t>
  </si>
  <si>
    <t>N20231016035</t>
  </si>
  <si>
    <t>N20231017034</t>
  </si>
  <si>
    <t>N20231017028</t>
  </si>
  <si>
    <t>N20231016030</t>
  </si>
  <si>
    <t>N20231012016</t>
  </si>
  <si>
    <t>N20231016029</t>
  </si>
  <si>
    <t>N20231024032</t>
  </si>
  <si>
    <t>N20231012097</t>
  </si>
  <si>
    <t>N20231016042</t>
  </si>
  <si>
    <t>N20231024034</t>
  </si>
  <si>
    <t>N20231017017</t>
  </si>
  <si>
    <t>N20231017006</t>
  </si>
  <si>
    <t>PK/Z/2024/039</t>
  </si>
  <si>
    <t>N20231024033</t>
  </si>
  <si>
    <t>N20231013037</t>
  </si>
  <si>
    <t>N20231025035</t>
  </si>
  <si>
    <t>N20231016036</t>
  </si>
  <si>
    <t>N20231016041</t>
  </si>
  <si>
    <t>N20231025041</t>
  </si>
  <si>
    <t>N20231012007</t>
  </si>
  <si>
    <t>N20231016038</t>
  </si>
  <si>
    <t>N20231024031</t>
  </si>
  <si>
    <t>N20231026025</t>
  </si>
  <si>
    <t>N20231016039</t>
  </si>
  <si>
    <t>N20231017001</t>
  </si>
  <si>
    <t>N20231024039</t>
  </si>
  <si>
    <t>N20231016043</t>
  </si>
  <si>
    <t>N20231124001</t>
  </si>
  <si>
    <t>N20231024038</t>
  </si>
  <si>
    <t>N20231025026</t>
  </si>
  <si>
    <t>N20231011002</t>
  </si>
  <si>
    <t>N20231030002</t>
  </si>
  <si>
    <t>N20231114003</t>
  </si>
  <si>
    <t>N20231106004</t>
  </si>
  <si>
    <t>N20231107001</t>
  </si>
  <si>
    <t>N20231013013</t>
  </si>
  <si>
    <t>N20231103001</t>
  </si>
  <si>
    <t>N20240312001</t>
  </si>
  <si>
    <t>N20231219001</t>
  </si>
  <si>
    <t>N20231213001</t>
  </si>
  <si>
    <t>N20240102001</t>
  </si>
  <si>
    <t>N20240104001</t>
  </si>
  <si>
    <t>N20240106001</t>
  </si>
  <si>
    <t>N20240305002</t>
  </si>
  <si>
    <t>N20240312002</t>
  </si>
  <si>
    <t>N20240307001</t>
  </si>
  <si>
    <t>N20240102002</t>
  </si>
  <si>
    <t>N20240304003</t>
  </si>
  <si>
    <t>N20240305001</t>
  </si>
  <si>
    <t>N20240318001</t>
  </si>
  <si>
    <t>N20240304001</t>
  </si>
  <si>
    <t>N20240306001</t>
  </si>
  <si>
    <t>N20240314001</t>
  </si>
  <si>
    <t>N20240314002</t>
  </si>
  <si>
    <t>N20240404001</t>
  </si>
  <si>
    <t>PK/Z/2024/008</t>
  </si>
  <si>
    <t>PK/Z/2024/009</t>
  </si>
  <si>
    <t>PK/Z/2024/011</t>
  </si>
  <si>
    <t>PK/Z/2024/010</t>
  </si>
  <si>
    <t>PK/Z/2024/018</t>
  </si>
  <si>
    <t>PK/Z/2024/020</t>
  </si>
  <si>
    <t>P/KZ/2024/015</t>
  </si>
  <si>
    <t>PK/Z/2024/016</t>
  </si>
  <si>
    <t>PK/Z/2024/019</t>
  </si>
  <si>
    <t>PK/Z/2024/017</t>
  </si>
  <si>
    <t>PK/Z/2024/034</t>
  </si>
  <si>
    <t>PK/Z/2024/036</t>
  </si>
  <si>
    <t>N20231012006</t>
  </si>
  <si>
    <t>PK/Z/2024/041</t>
  </si>
  <si>
    <t>PK/Z/2024/51</t>
  </si>
  <si>
    <t>PK/Z/2024/53</t>
  </si>
  <si>
    <t xml:space="preserve">IF </t>
  </si>
  <si>
    <t xml:space="preserve">Akčný plán - KC .... </t>
  </si>
  <si>
    <t>Hlavný problém/potreba</t>
  </si>
  <si>
    <t>Identifikácia problému na
základe analýzy mapovania, analýzy problému</t>
  </si>
  <si>
    <t>Hlavný cieľ</t>
  </si>
  <si>
    <t xml:space="preserve">Vybraný akútny sociálny problém (pozor aktivita nie je cieľ, cieľ popisuje zmenú a viete ho na konci vyhodnotiť, Tu sme mysleli, že bude popísaný konkrétny cieľ, 
ktrorý sa bude v rámci AP riešiť a plánovať a vychádza z danného problému
</t>
  </si>
  <si>
    <r>
      <rPr>
        <b/>
        <sz val="12"/>
        <color theme="1"/>
        <rFont val="Calibri"/>
        <family val="2"/>
        <charset val="238"/>
      </rPr>
      <t>Čiastkové ciele</t>
    </r>
    <r>
      <rPr>
        <b/>
        <sz val="12"/>
        <color rgb="FFFF0000"/>
        <rFont val="Calibri"/>
        <family val="2"/>
        <charset val="238"/>
      </rPr>
      <t xml:space="preserve"> </t>
    </r>
  </si>
  <si>
    <t>Úlohy k naplneniu čiastkového cieľa</t>
  </si>
  <si>
    <t>Aktivity KC
(musí súvisieť s úlohami)</t>
  </si>
  <si>
    <t xml:space="preserve">Zdroje </t>
  </si>
  <si>
    <t>Zodpovedná osoba za čiastkový cieľ</t>
  </si>
  <si>
    <t>Merateľné ukazovatele
k čiastkovému cieľu
(kvalitatívne a kvantitatívne)</t>
  </si>
  <si>
    <t>Časový plán a zodpovedné
osoby za úlohy</t>
  </si>
  <si>
    <t>Zapojení ľudia z komunity,
iní partneri</t>
  </si>
  <si>
    <t>Riziká/náhradné riešenia</t>
  </si>
  <si>
    <t>A. Podpora motivácie komunity, podpora kooperácie komunity</t>
  </si>
  <si>
    <t>A. Hľadanie riešení (úľava na nájomnom, poplatku za kom. odpad, prednostné právo pri potr. pomoci..); možnosti spolupráce – postupný proces zmocňovania (rozvoj advokačných zručností)</t>
  </si>
  <si>
    <t xml:space="preserve">Ľudské
Materiálne
Finančné
</t>
  </si>
  <si>
    <t>A. Komunitný pracovník + členovia KR + zástupcovia komunity  (uviesť menovite/konrétne)</t>
  </si>
  <si>
    <r>
      <rPr>
        <b/>
        <sz val="11"/>
        <color rgb="FF000000"/>
        <rFont val="Calibri"/>
        <family val="2"/>
        <charset val="238"/>
      </rPr>
      <t>Kvalita</t>
    </r>
    <r>
      <rPr>
        <sz val="11"/>
        <color rgb="FF000000"/>
        <rFont val="Calibri"/>
        <family val="2"/>
        <charset val="238"/>
      </rPr>
      <t xml:space="preserve">: spôsoby aktivizácie, </t>
    </r>
    <r>
      <rPr>
        <sz val="11"/>
        <color rgb="FF000000"/>
        <rFont val="Calibri"/>
        <family val="2"/>
        <charset val="238"/>
      </rPr>
      <t>opis dosiahnutej zmeny pred a po AP,</t>
    </r>
    <r>
      <rPr>
        <sz val="11"/>
        <color rgb="FF000000"/>
        <rFont val="Calibri"/>
        <family val="2"/>
        <charset val="238"/>
      </rPr>
      <t xml:space="preserve"> vzájomná kooperácia, kolektívna zodpovednosť, . Určenie priamej a nepriamej komunity.
</t>
    </r>
    <r>
      <rPr>
        <b/>
        <sz val="11"/>
        <color rgb="FF000000"/>
        <rFont val="Calibri"/>
        <family val="2"/>
        <charset val="238"/>
      </rPr>
      <t>Kvantita</t>
    </r>
    <r>
      <rPr>
        <sz val="11"/>
        <color rgb="FF000000"/>
        <rFont val="Calibri"/>
        <family val="2"/>
        <charset val="238"/>
      </rPr>
      <t>: počet aktívnych ľudí z komunity, p</t>
    </r>
    <r>
      <rPr>
        <sz val="11"/>
        <color rgb="FF000000"/>
        <rFont val="Calibri"/>
        <family val="2"/>
        <charset val="238"/>
      </rPr>
      <t>očet aktivít s komunitou, počet rôznych cieľových skupín z komunity zapojených do riešenia</t>
    </r>
    <r>
      <rPr>
        <sz val="11"/>
        <color rgb="FF000000"/>
        <rFont val="Calibri"/>
        <family val="2"/>
        <charset val="238"/>
      </rPr>
      <t xml:space="preserve">
Počet podnetov</t>
    </r>
  </si>
  <si>
    <t>Od – do
pre každú z Úloh
= kto a dokedy
(od – do)</t>
  </si>
  <si>
    <t>OcÚ/MsÚ, sponzori, donori, vlastník pozemku, odborníci</t>
  </si>
  <si>
    <t xml:space="preserve">Nedostatočná aktivizácia/riešenia
Nedostatok zdrojov/riešenia
Komunita v odpore/riešenia, nedostatok zdrojov
</t>
  </si>
  <si>
    <t>B. Zber podnetov
a problémov z komunity</t>
  </si>
  <si>
    <t>B. Riešenie zistených podnetov
a problémov na KR</t>
  </si>
  <si>
    <t>2. Vyhľadávanie lídrov
a práca KR</t>
  </si>
  <si>
    <t>A. Práca v teréne, spolupráca
s KR – zástupcovia komunity</t>
  </si>
  <si>
    <t>A. Oslovenie aktívnych ľudí
z komunity</t>
  </si>
  <si>
    <t>Tím KC, napr. PKC vykonáva aktivity
s deťmi, je v kontakte s rodičmi – snaha o získanie lídrov
OM KC vykonáva poradenstvo a motivačným rozhovorom a kvalitnou pomocou pre klienta sa snaží užívateľa získať do KR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</si>
  <si>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znalosť komunity, spôsob oslovenia, vedenie motivačných rozhovorov, budovanie partnerstva
</t>
    </r>
    <r>
      <rPr>
        <b/>
        <sz val="10"/>
        <color theme="1"/>
        <rFont val="Calibri"/>
        <family val="2"/>
        <charset val="238"/>
      </rPr>
      <t>Kvantita:</t>
    </r>
    <r>
      <rPr>
        <sz val="10"/>
        <color theme="1"/>
        <rFont val="Calibri"/>
        <family val="2"/>
        <charset val="238"/>
      </rPr>
      <t xml:space="preserve"> počet oslovených lídrov, počet získaných lídrov
</t>
    </r>
  </si>
  <si>
    <t>Od – do
Úlohy – kto a dokedy
(od – do)</t>
  </si>
  <si>
    <t>Komunita, zástupcovia komunity v KR, komunitný pracovník, tím KC</t>
  </si>
  <si>
    <t>Nedostatočná autorita tímu KC, absencia motivácie, nezáujem komunity, komunita v odpore/riešenia, nedostatok zdrojov</t>
  </si>
  <si>
    <t>B. Motivácia lídrov</t>
  </si>
  <si>
    <t>B. Hľadanie možností motivácie
/úľavy na obecných poplatkoch atď</t>
  </si>
  <si>
    <t>C. Vytvorenie partnerského vzťahu</t>
  </si>
  <si>
    <t>C. Dohodnutie podmienok
spolupráce, pravidiel</t>
  </si>
  <si>
    <t>D. Príprava lídrov</t>
  </si>
  <si>
    <t>D. Neformálne vzdelávanie</t>
  </si>
  <si>
    <t>Zapojenosť komunity do aktivít
prostredníctvom členov KR</t>
  </si>
  <si>
    <t xml:space="preserve">Pravidelné zasadnutie KR
Výkon aktivít na dosiahnutie cieľa
</t>
  </si>
  <si>
    <t>Ľudské
Materiálne
Finančné</t>
  </si>
  <si>
    <t>Komunitný pracovník + členovia KR + zástupcovia komunity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</si>
  <si>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spôsob spolupráce,
motivácia komunity, hodnotenie priebehu aktivít
</t>
    </r>
    <r>
      <rPr>
        <b/>
        <sz val="10"/>
        <color theme="1"/>
        <rFont val="Calibri"/>
        <family val="2"/>
        <charset val="238"/>
      </rPr>
      <t>Kvantita</t>
    </r>
    <r>
      <rPr>
        <sz val="10"/>
        <color theme="1"/>
        <rFont val="Calibri"/>
        <family val="2"/>
        <charset val="238"/>
      </rPr>
      <t xml:space="preserve">: počet členov KR, počet členov celej komunity
</t>
    </r>
  </si>
  <si>
    <t>Komunita, zástupcovia komunity v KR, komunitný pracovník, tím KC</t>
  </si>
  <si>
    <t>Nedostatočná participácia/riešenia, absencia autority tímu KC v komunite, komunita v odpore, nedostatok zdrojov</t>
  </si>
  <si>
    <t>4. Zapojenie
dobrovoľníkov</t>
  </si>
  <si>
    <t>Zapojenosť, získanie dobrovoľníkov do AP</t>
  </si>
  <si>
    <t xml:space="preserve">Náborová kampaň, motivácia dobrovoľníkov, dobrovoľnícky program, oslovenie SŠ a VŠ,
práca v teréne, pravidelná komunikácia s komunitou
</t>
  </si>
  <si>
    <t>Komunitný pracovník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</si>
  <si>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Dobrovoľnícky program – vyčlenenie pozície na výkon komunitnej práce, forma motivácie, úlohy v rámci AP, propagácia
</t>
    </r>
    <r>
      <rPr>
        <b/>
        <sz val="10"/>
        <color theme="1"/>
        <rFont val="Calibri"/>
        <family val="2"/>
        <charset val="238"/>
      </rPr>
      <t>Kvantita:</t>
    </r>
    <r>
      <rPr>
        <sz val="10"/>
        <color theme="1"/>
        <rFont val="Calibri"/>
        <family val="2"/>
        <charset val="238"/>
      </rPr>
      <t xml:space="preserve"> počet dobrovoľníkov (oslovených, získaných), počet hodín v teréne, počet - napr. propagačný materiál
</t>
    </r>
  </si>
  <si>
    <t>Komunita, zástupcovia komunity v KR,
komunitný pracovník, tím KC</t>
  </si>
  <si>
    <t xml:space="preserve">Nedostatočná náborová kampaň, nedostatok motivácie, nedostatok dobrovoľníkov, nezáujem o pomoc v komunite, nedostatok zdrojov
</t>
  </si>
  <si>
    <t>A. Zabezpečenie udržateľnosti,
vytvorenie systému</t>
  </si>
  <si>
    <t>A. Vytvorenie pravidiel udržateľnosti – realizované formou napr. fokusových skupín – účasť členovia komunity, neformálne stretnutia</t>
  </si>
  <si>
    <t>Komunitný pracovník+ členovia KR
+ zástupcovia komunity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</si>
  <si>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systém udržateľnosti, spôsob motivácie komunity pri tvorbe pravidiel, práca pri tvorbe pravidiel, spôsobom stanovenia zodpovedných osôb
</t>
    </r>
    <r>
      <rPr>
        <b/>
        <sz val="10"/>
        <color theme="1"/>
        <rFont val="Calibri"/>
        <family val="2"/>
        <charset val="238"/>
      </rPr>
      <t>Kvantita</t>
    </r>
    <r>
      <rPr>
        <sz val="10"/>
        <color theme="1"/>
        <rFont val="Calibri"/>
        <family val="2"/>
        <charset val="238"/>
      </rPr>
      <t xml:space="preserve">: počet stretnutí, počet fokusových skupín, počet zodpovedných osôb
</t>
    </r>
  </si>
  <si>
    <t>Absencia systému udržateľnosti,
komunita v odpore, nedostatok zdrojov</t>
  </si>
  <si>
    <t>B. Prevzatie zodpovednosti komunity</t>
  </si>
  <si>
    <t>B.Stanovenie zodpovedných osôb
z komunity</t>
  </si>
  <si>
    <t>6. Priebežné
a záverečné hodnotenie AP</t>
  </si>
  <si>
    <t>Pravidelné hodnotenia plnenia AP, plnenie zadaných úloh, hľadanie nových možností v prípade rizík</t>
  </si>
  <si>
    <t>Pravidelné zasadnutia KR, hodnotenie  v časovom rozmedzí</t>
  </si>
  <si>
    <t>Komunitný pracovník + členovia KR
+ zástupcovia komunity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</si>
  <si>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spôsob a forma hodnotenia, splnené úlohy, Mesačné správy o výkone KP a plnení AP
</t>
    </r>
    <r>
      <rPr>
        <b/>
        <sz val="10"/>
        <color theme="1"/>
        <rFont val="Calibri"/>
        <family val="2"/>
        <charset val="238"/>
      </rPr>
      <t>Kvantita</t>
    </r>
    <r>
      <rPr>
        <sz val="10"/>
        <color theme="1"/>
        <rFont val="Calibri"/>
        <family val="2"/>
        <charset val="238"/>
      </rPr>
      <t xml:space="preserve">: časové rozpätie , počet hodnotení
</t>
    </r>
  </si>
  <si>
    <t>Zmena AP, komunita v odpore, zlyhanie kľúčových partnerov</t>
  </si>
  <si>
    <t>Príprava oslavy, zapojenie komunity,
rozdelenie, zabezpečenie propagácie plnenia AP</t>
  </si>
  <si>
    <t>Oslovenie komunity, partnerov, KR – na tvorbu a realizáciu oslavy, Zasadnutie KR</t>
  </si>
  <si>
    <t>Komunitný pracovník+ členovia KR+ zástupcovia komunity</t>
  </si>
  <si>
    <r>
      <rPr>
        <b/>
        <sz val="10"/>
        <color theme="1"/>
        <rFont val="Calibri"/>
        <family val="2"/>
        <charset val="238"/>
      </rPr>
      <t>Kvalita</t>
    </r>
    <r>
      <rPr>
        <sz val="10"/>
        <color theme="1"/>
        <rFont val="Calibri"/>
        <family val="2"/>
        <charset val="238"/>
      </rPr>
      <t xml:space="preserve">: zapojenie komunity, spôsob propagácie, vyhodnotenie aktivít
</t>
    </r>
    <r>
      <rPr>
        <b/>
        <sz val="10"/>
        <color theme="1"/>
        <rFont val="Calibri"/>
        <family val="2"/>
        <charset val="238"/>
      </rPr>
      <t>Kvantita</t>
    </r>
    <r>
      <rPr>
        <sz val="10"/>
        <color theme="1"/>
        <rFont val="Calibri"/>
        <family val="2"/>
        <charset val="238"/>
      </rPr>
      <t xml:space="preserve">: počet zúčastnených osôb
</t>
    </r>
  </si>
  <si>
    <t>Nezáujem zo strany komunity</t>
  </si>
  <si>
    <t>Vlastné zdroje/náklady KC</t>
  </si>
  <si>
    <t>Počet metód použitých na aktivizáciu komunity</t>
  </si>
  <si>
    <r>
      <t xml:space="preserve">Počet zistených </t>
    </r>
    <r>
      <rPr>
        <b/>
        <sz val="11"/>
        <color theme="1"/>
        <rFont val="Calibri"/>
        <family val="2"/>
        <charset val="238"/>
        <scheme val="minor"/>
      </rPr>
      <t>nových</t>
    </r>
    <r>
      <rPr>
        <sz val="11"/>
        <color theme="1"/>
        <rFont val="Calibri"/>
        <family val="2"/>
        <charset val="238"/>
        <scheme val="minor"/>
      </rPr>
      <t xml:space="preserve"> komunitných problémov</t>
    </r>
  </si>
  <si>
    <r>
      <t xml:space="preserve">Počet prizvaných </t>
    </r>
    <r>
      <rPr>
        <b/>
        <sz val="11"/>
        <color theme="1"/>
        <rFont val="Calibri"/>
        <family val="2"/>
        <charset val="238"/>
        <scheme val="minor"/>
      </rPr>
      <t>nových</t>
    </r>
    <r>
      <rPr>
        <sz val="11"/>
        <color theme="1"/>
        <rFont val="Calibri"/>
        <family val="2"/>
        <charset val="238"/>
        <scheme val="minor"/>
      </rPr>
      <t xml:space="preserve"> relevantných partnerov na účasť v KR</t>
    </r>
  </si>
  <si>
    <r>
      <t xml:space="preserve">Počet oslovených </t>
    </r>
    <r>
      <rPr>
        <b/>
        <sz val="11"/>
        <color theme="1"/>
        <rFont val="Calibri"/>
        <family val="2"/>
        <charset val="238"/>
        <scheme val="minor"/>
      </rPr>
      <t>nových</t>
    </r>
    <r>
      <rPr>
        <sz val="11"/>
        <color theme="1"/>
        <rFont val="Calibri"/>
        <family val="2"/>
        <charset val="238"/>
        <scheme val="minor"/>
      </rPr>
      <t xml:space="preserve"> ľudí na účasť v KR</t>
    </r>
  </si>
  <si>
    <t>Metódy použité na
aktivizáciu komunity (stručne uviesť)</t>
  </si>
  <si>
    <t>Počet aktivít/metód využitých na vyhľadávanie lídrov</t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</si>
  <si>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>nových</t>
    </r>
    <r>
      <rPr>
        <sz val="11"/>
        <color theme="1"/>
        <rFont val="Calibri"/>
        <family val="2"/>
        <charset val="238"/>
        <scheme val="minor"/>
      </rPr>
      <t xml:space="preserve"> lídrov v komunite</t>
    </r>
  </si>
  <si>
    <t>4. Ďalšia motivácia aktívnych členov komunity</t>
  </si>
  <si>
    <t>5. Iné - v prípade potreby doplniť</t>
  </si>
  <si>
    <t xml:space="preserve">Dátum zadávania údajov </t>
  </si>
  <si>
    <r>
      <t xml:space="preserve">Počet zrealizovaných </t>
    </r>
    <r>
      <rPr>
        <b/>
        <sz val="11"/>
        <color theme="1"/>
        <rFont val="Calibri"/>
        <family val="2"/>
        <charset val="238"/>
        <scheme val="minor"/>
      </rPr>
      <t>rozhovorov</t>
    </r>
  </si>
  <si>
    <t>Počet nových lídrov v komunite</t>
  </si>
  <si>
    <t>iné
(uviesť formu + počet)</t>
  </si>
  <si>
    <r>
      <t xml:space="preserve">Počet </t>
    </r>
    <r>
      <rPr>
        <b/>
        <sz val="11"/>
        <color theme="1"/>
        <rFont val="Calibri"/>
        <family val="2"/>
        <charset val="238"/>
        <scheme val="minor"/>
      </rPr>
      <t xml:space="preserve">podnetov </t>
    </r>
    <r>
      <rPr>
        <sz val="11"/>
        <color theme="1"/>
        <rFont val="Calibri"/>
        <family val="2"/>
        <charset val="238"/>
        <scheme val="minor"/>
      </rPr>
      <t xml:space="preserve">od </t>
    </r>
    <r>
      <rPr>
        <b/>
        <sz val="11"/>
        <color theme="1"/>
        <rFont val="Calibri"/>
        <family val="2"/>
        <charset val="238"/>
        <scheme val="minor"/>
      </rPr>
      <t>komunity</t>
    </r>
    <r>
      <rPr>
        <sz val="11"/>
        <color theme="1"/>
        <rFont val="Calibri"/>
        <family val="2"/>
        <charset val="238"/>
        <scheme val="minor"/>
      </rPr>
      <t xml:space="preserve"> alebo</t>
    </r>
    <r>
      <rPr>
        <b/>
        <sz val="11"/>
        <color theme="1"/>
        <rFont val="Calibri"/>
        <family val="2"/>
        <charset val="238"/>
        <scheme val="minor"/>
      </rPr>
      <t xml:space="preserve"> členov KR</t>
    </r>
  </si>
  <si>
    <t>Vek dobrovoľníka
v deň zadávania údajov</t>
  </si>
  <si>
    <t>Počet aktivít realizovaných v rámci komunitnej práce zameraných na udržateľnosť</t>
  </si>
  <si>
    <t>iba preniesť číslo, z HÁRKA Oslava, bunka C3 - C10</t>
  </si>
  <si>
    <t>iba preniesť číslo, z HÁRKA Oslava, bunka D3 - D10</t>
  </si>
  <si>
    <t>iba preniesť číslo, z HÁRKA Oslava, bunka E3 - E 10</t>
  </si>
  <si>
    <t>iba preniesť číslo, z HÁRKA Oslava, bunka F3 - F10</t>
  </si>
  <si>
    <t>iba preniesť číslo, z HÁRKA Oslava, bunka H3 - H10</t>
  </si>
  <si>
    <t>KVANTITATÍVNY a KVALITATÍVNY
MONITORING
Akčného plánu (AP)</t>
  </si>
  <si>
    <t>Počet zrealizovaných rozhovorov</t>
  </si>
  <si>
    <t>Počet podnetov od komunity alebo členov KR</t>
  </si>
  <si>
    <t>Popis dosiahnutej zmeny
(popísať čo sa zmenilo)</t>
  </si>
  <si>
    <t>Počet ľudí z komunity zapojených do riešenia problému/potreby prostredníctvom členov KR</t>
  </si>
  <si>
    <t>Ukazovatele kvality
(dopľniť podľa svojho AP)</t>
  </si>
  <si>
    <t>Súčet počtu dobrovoľníckych hodín za všetkých dobrovoľníkov v rámci aktivít KC</t>
  </si>
  <si>
    <t>Súčet počtu dobrovoľníckych hodín  za všetkých dobrovoľníkov v rámci komunitnej práce</t>
  </si>
  <si>
    <t>3. Prínos dobrovoľníkov v oblasti komunitnej práce</t>
  </si>
  <si>
    <t>4. Prínos dobrovoľníkov v oblasti skupinových aktivít KC</t>
  </si>
  <si>
    <t>Konkrétny popis dosiahnutej zmeny
(popísať čo sa konkrétne zmenilo)</t>
  </si>
  <si>
    <t>Poradové číslo AP v rámci NP TSP KC, za ktorý sa vytvorí monitoring</t>
  </si>
  <si>
    <t>Začiatok trvania AP, za ktorý sa vytvára monitoring</t>
  </si>
  <si>
    <t>Koniec trvania AP, za ktorý sa vytvára monitoring</t>
  </si>
  <si>
    <t>Podnety od komunity alebo členov komunitnej rady (počet)</t>
  </si>
  <si>
    <t>10+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</si>
</sst>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B]mmmm\ yyyy;@"/>
    <numFmt numFmtId="165" formatCode="#,##0\ [$.]"/>
    <numFmt numFmtId="166" formatCode="#,##0.00\ &quot;€&quot;"/>
    <numFmt numFmtId="167" formatCode="mmmm\ yyyy"/>
  </numFmts>
  <fonts count="5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</font>
    <font>
      <b/>
      <sz val="36"/>
      <color theme="1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u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22"/>
      <name val="Calibri"/>
      <family val="2"/>
      <charset val="238"/>
    </font>
    <font>
      <b/>
      <sz val="36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25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9281"/>
        <bgColor indexed="64"/>
      </patternFill>
    </fill>
    <fill>
      <patternFill patternType="solid">
        <fgColor rgb="FFF70920"/>
        <bgColor indexed="64"/>
      </patternFill>
    </fill>
    <fill>
      <patternFill patternType="solid">
        <fgColor rgb="FFB99617"/>
        <bgColor indexed="64"/>
      </patternFill>
    </fill>
    <fill>
      <patternFill patternType="solid">
        <fgColor rgb="FF3383C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BDD6EE"/>
        <bgColor rgb="FFBDD6E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DBD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theme="1"/>
      </left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/>
      <bottom style="medium">
        <color indexed="64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 style="thick">
        <color rgb="FFFF0000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 style="thick">
        <color rgb="FFF70920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/>
  </cellStyleXfs>
  <cellXfs count="882">
    <xf numFmtId="0" fontId="0" fillId="0" borderId="0" xfId="0"/>
    <xf numFmtId="0" fontId="0" fillId="0" borderId="18" xfId="0" applyBorder="1"/>
    <xf numFmtId="0" fontId="0" fillId="0" borderId="3" xfId="0" applyBorder="1"/>
    <xf numFmtId="0" fontId="0" fillId="0" borderId="6" xfId="0" applyBorder="1"/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/>
    <xf numFmtId="0" fontId="16" fillId="8" borderId="0" xfId="0" applyFont="1" applyFill="1"/>
    <xf numFmtId="0" fontId="0" fillId="8" borderId="0" xfId="0" applyFill="1"/>
    <xf numFmtId="0" fontId="19" fillId="8" borderId="0" xfId="3" applyFont="1" applyFill="1" applyAlignment="1">
      <alignment vertical="center"/>
    </xf>
    <xf numFmtId="0" fontId="19" fillId="8" borderId="0" xfId="3" applyFont="1" applyFill="1" applyAlignment="1">
      <alignment horizontal="left" vertical="center"/>
    </xf>
    <xf numFmtId="0" fontId="14" fillId="8" borderId="0" xfId="0" applyFont="1" applyFill="1" applyBorder="1" applyAlignment="1">
      <alignment horizontal="center" vertical="center"/>
    </xf>
    <xf numFmtId="0" fontId="20" fillId="8" borderId="0" xfId="0" applyFont="1" applyFill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1" fillId="0" borderId="0" xfId="0" applyFont="1" applyFill="1" applyBorder="1"/>
    <xf numFmtId="0" fontId="0" fillId="0" borderId="0" xfId="0" applyFill="1" applyBorder="1"/>
    <xf numFmtId="0" fontId="0" fillId="8" borderId="0" xfId="0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7" fillId="8" borderId="42" xfId="0" applyFont="1" applyFill="1" applyBorder="1" applyAlignment="1">
      <alignment vertical="center" wrapText="1"/>
    </xf>
    <xf numFmtId="0" fontId="0" fillId="8" borderId="42" xfId="0" applyFill="1" applyBorder="1" applyAlignment="1">
      <alignment vertical="center" wrapText="1"/>
    </xf>
    <xf numFmtId="0" fontId="17" fillId="8" borderId="43" xfId="0" applyFont="1" applyFill="1" applyBorder="1" applyAlignment="1">
      <alignment vertical="center" wrapText="1"/>
    </xf>
    <xf numFmtId="0" fontId="0" fillId="8" borderId="43" xfId="0" applyFill="1" applyBorder="1" applyAlignment="1">
      <alignment vertical="center" wrapText="1"/>
    </xf>
    <xf numFmtId="49" fontId="17" fillId="8" borderId="42" xfId="0" applyNumberFormat="1" applyFont="1" applyFill="1" applyBorder="1" applyAlignment="1">
      <alignment vertical="center" wrapText="1"/>
    </xf>
    <xf numFmtId="0" fontId="0" fillId="8" borderId="42" xfId="0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0" fontId="0" fillId="8" borderId="45" xfId="0" applyFill="1" applyBorder="1" applyAlignment="1">
      <alignment vertical="center" wrapText="1"/>
    </xf>
    <xf numFmtId="0" fontId="0" fillId="8" borderId="46" xfId="0" applyFill="1" applyBorder="1" applyAlignment="1">
      <alignment vertical="center" wrapText="1"/>
    </xf>
    <xf numFmtId="0" fontId="0" fillId="0" borderId="51" xfId="0" applyBorder="1"/>
    <xf numFmtId="0" fontId="28" fillId="0" borderId="0" xfId="0" applyFont="1" applyBorder="1" applyAlignment="1">
      <alignment horizontal="center" vertical="center" textRotation="90"/>
    </xf>
    <xf numFmtId="0" fontId="0" fillId="0" borderId="52" xfId="0" applyBorder="1"/>
    <xf numFmtId="0" fontId="6" fillId="0" borderId="12" xfId="0" applyFont="1" applyBorder="1" applyAlignment="1">
      <alignment horizontal="left" vertical="center" wrapText="1"/>
    </xf>
    <xf numFmtId="0" fontId="0" fillId="0" borderId="48" xfId="0" applyBorder="1"/>
    <xf numFmtId="0" fontId="30" fillId="8" borderId="53" xfId="0" applyFont="1" applyFill="1" applyBorder="1" applyAlignment="1">
      <alignment horizontal="center"/>
    </xf>
    <xf numFmtId="0" fontId="30" fillId="8" borderId="54" xfId="0" applyFont="1" applyFill="1" applyBorder="1" applyAlignment="1">
      <alignment horizontal="center"/>
    </xf>
    <xf numFmtId="0" fontId="30" fillId="8" borderId="55" xfId="0" applyFont="1" applyFill="1" applyBorder="1"/>
    <xf numFmtId="0" fontId="12" fillId="0" borderId="5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0" fillId="8" borderId="61" xfId="0" applyFont="1" applyFill="1" applyBorder="1" applyAlignment="1">
      <alignment horizontal="center" vertical="center" wrapText="1"/>
    </xf>
    <xf numFmtId="0" fontId="0" fillId="2" borderId="67" xfId="0" applyFont="1" applyFill="1" applyBorder="1" applyAlignment="1">
      <alignment horizontal="center" vertical="center" wrapText="1"/>
    </xf>
    <xf numFmtId="0" fontId="0" fillId="5" borderId="67" xfId="0" applyFont="1" applyFill="1" applyBorder="1" applyAlignment="1">
      <alignment horizontal="center" vertical="center" wrapText="1"/>
    </xf>
    <xf numFmtId="0" fontId="0" fillId="11" borderId="68" xfId="0" applyFont="1" applyFill="1" applyBorder="1" applyAlignment="1">
      <alignment horizontal="center" vertical="center" wrapText="1"/>
    </xf>
    <xf numFmtId="0" fontId="0" fillId="11" borderId="69" xfId="0" applyFont="1" applyFill="1" applyBorder="1" applyAlignment="1">
      <alignment horizontal="center" vertical="center" wrapText="1"/>
    </xf>
    <xf numFmtId="0" fontId="0" fillId="19" borderId="67" xfId="0" applyFont="1" applyFill="1" applyBorder="1" applyAlignment="1">
      <alignment horizontal="center" vertical="center" wrapText="1"/>
    </xf>
    <xf numFmtId="0" fontId="0" fillId="19" borderId="70" xfId="0" applyFont="1" applyFill="1" applyBorder="1" applyAlignment="1">
      <alignment horizontal="center" vertical="center" wrapText="1"/>
    </xf>
    <xf numFmtId="0" fontId="0" fillId="6" borderId="68" xfId="0" applyFont="1" applyFill="1" applyBorder="1" applyAlignment="1">
      <alignment horizontal="center" vertical="center" wrapText="1"/>
    </xf>
    <xf numFmtId="0" fontId="10" fillId="6" borderId="6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0" fillId="16" borderId="67" xfId="0" applyFont="1" applyFill="1" applyBorder="1" applyAlignment="1">
      <alignment horizontal="center" vertical="center" wrapText="1"/>
    </xf>
    <xf numFmtId="0" fontId="0" fillId="16" borderId="71" xfId="0" applyFont="1" applyFill="1" applyBorder="1" applyAlignment="1">
      <alignment horizontal="center" vertical="center" wrapText="1"/>
    </xf>
    <xf numFmtId="0" fontId="0" fillId="15" borderId="68" xfId="0" applyFont="1" applyFill="1" applyBorder="1" applyAlignment="1">
      <alignment horizontal="center" vertical="center" wrapText="1"/>
    </xf>
    <xf numFmtId="0" fontId="0" fillId="15" borderId="72" xfId="0" applyFont="1" applyFill="1" applyBorder="1" applyAlignment="1">
      <alignment horizontal="center" vertical="center" wrapText="1"/>
    </xf>
    <xf numFmtId="164" fontId="24" fillId="22" borderId="25" xfId="0" applyNumberFormat="1" applyFont="1" applyFill="1" applyBorder="1" applyAlignment="1">
      <alignment horizontal="center" vertical="center"/>
    </xf>
    <xf numFmtId="0" fontId="0" fillId="2" borderId="68" xfId="0" applyFont="1" applyFill="1" applyBorder="1" applyAlignment="1">
      <alignment horizontal="center" vertical="center" wrapText="1"/>
    </xf>
    <xf numFmtId="0" fontId="0" fillId="8" borderId="80" xfId="0" applyFill="1" applyBorder="1" applyAlignment="1">
      <alignment vertical="center"/>
    </xf>
    <xf numFmtId="0" fontId="0" fillId="8" borderId="81" xfId="0" applyFill="1" applyBorder="1"/>
    <xf numFmtId="0" fontId="19" fillId="8" borderId="82" xfId="3" applyFont="1" applyFill="1" applyBorder="1" applyAlignment="1">
      <alignment horizontal="left" vertical="center"/>
    </xf>
    <xf numFmtId="0" fontId="19" fillId="8" borderId="83" xfId="3" applyFont="1" applyFill="1" applyBorder="1" applyAlignment="1">
      <alignment horizontal="left" vertical="center"/>
    </xf>
    <xf numFmtId="0" fontId="19" fillId="8" borderId="84" xfId="3" applyFont="1" applyFill="1" applyBorder="1" applyAlignment="1">
      <alignment horizontal="left" vertical="center"/>
    </xf>
    <xf numFmtId="0" fontId="1" fillId="18" borderId="38" xfId="0" applyFont="1" applyFill="1" applyBorder="1" applyAlignment="1">
      <alignment horizontal="center" vertical="center" wrapText="1"/>
    </xf>
    <xf numFmtId="0" fontId="1" fillId="18" borderId="39" xfId="0" applyFont="1" applyFill="1" applyBorder="1" applyAlignment="1">
      <alignment horizontal="center" vertical="center" wrapText="1"/>
    </xf>
    <xf numFmtId="0" fontId="1" fillId="18" borderId="40" xfId="0" applyFont="1" applyFill="1" applyBorder="1" applyAlignment="1">
      <alignment horizontal="center" vertical="center" wrapText="1"/>
    </xf>
    <xf numFmtId="0" fontId="4" fillId="21" borderId="30" xfId="0" applyFont="1" applyFill="1" applyBorder="1" applyAlignment="1">
      <alignment horizontal="center" vertical="center" wrapText="1"/>
    </xf>
    <xf numFmtId="0" fontId="2" fillId="21" borderId="3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3" fillId="29" borderId="10" xfId="0" applyFont="1" applyFill="1" applyBorder="1" applyAlignment="1">
      <alignment horizontal="center" vertical="center" wrapText="1"/>
    </xf>
    <xf numFmtId="0" fontId="0" fillId="0" borderId="99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0" fillId="0" borderId="8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0" xfId="0" applyBorder="1"/>
    <xf numFmtId="0" fontId="3" fillId="29" borderId="15" xfId="0" applyFont="1" applyFill="1" applyBorder="1" applyAlignment="1">
      <alignment horizontal="center" vertical="center" wrapText="1"/>
    </xf>
    <xf numFmtId="0" fontId="3" fillId="29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5" fillId="28" borderId="94" xfId="0" applyFont="1" applyFill="1" applyBorder="1" applyAlignment="1">
      <alignment horizontal="center" vertical="center"/>
    </xf>
    <xf numFmtId="0" fontId="5" fillId="28" borderId="95" xfId="0" applyFont="1" applyFill="1" applyBorder="1" applyAlignment="1">
      <alignment horizontal="center" vertical="center"/>
    </xf>
    <xf numFmtId="0" fontId="0" fillId="0" borderId="73" xfId="0" applyBorder="1" applyAlignment="1">
      <alignment horizontal="left" vertical="center"/>
    </xf>
    <xf numFmtId="0" fontId="0" fillId="0" borderId="106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106" xfId="0" applyFont="1" applyBorder="1" applyAlignment="1">
      <alignment horizontal="left" vertical="center"/>
    </xf>
    <xf numFmtId="0" fontId="0" fillId="8" borderId="2" xfId="0" applyFill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3" fillId="12" borderId="15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0" fillId="0" borderId="106" xfId="0" applyFont="1" applyBorder="1"/>
    <xf numFmtId="0" fontId="0" fillId="8" borderId="109" xfId="0" applyFill="1" applyBorder="1" applyAlignment="1">
      <alignment vertical="center" wrapText="1"/>
    </xf>
    <xf numFmtId="0" fontId="0" fillId="0" borderId="3" xfId="0" applyFont="1" applyBorder="1"/>
    <xf numFmtId="0" fontId="0" fillId="0" borderId="37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5" xfId="0" applyFont="1" applyFill="1" applyBorder="1" applyAlignment="1">
      <alignment horizontal="left" vertical="center" wrapText="1"/>
    </xf>
    <xf numFmtId="0" fontId="0" fillId="0" borderId="5" xfId="0" applyBorder="1"/>
    <xf numFmtId="0" fontId="10" fillId="0" borderId="99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/>
    </xf>
    <xf numFmtId="0" fontId="0" fillId="8" borderId="2" xfId="0" applyFont="1" applyFill="1" applyBorder="1" applyAlignment="1">
      <alignment vertical="center" wrapText="1"/>
    </xf>
    <xf numFmtId="0" fontId="3" fillId="12" borderId="96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left" vertical="center" wrapText="1"/>
    </xf>
    <xf numFmtId="0" fontId="15" fillId="0" borderId="25" xfId="0" applyFont="1" applyBorder="1"/>
    <xf numFmtId="167" fontId="0" fillId="0" borderId="0" xfId="0" applyNumberFormat="1" applyBorder="1" applyAlignment="1">
      <alignment horizontal="left" vertical="center"/>
    </xf>
    <xf numFmtId="167" fontId="0" fillId="0" borderId="0" xfId="0" applyNumberFormat="1" applyBorder="1"/>
    <xf numFmtId="0" fontId="27" fillId="0" borderId="1" xfId="0" applyFont="1" applyBorder="1" applyAlignment="1">
      <alignment vertical="center"/>
    </xf>
    <xf numFmtId="0" fontId="1" fillId="28" borderId="28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vertical="center"/>
    </xf>
    <xf numFmtId="0" fontId="27" fillId="8" borderId="1" xfId="0" applyFont="1" applyFill="1" applyBorder="1" applyAlignment="1"/>
    <xf numFmtId="0" fontId="27" fillId="0" borderId="1" xfId="0" applyFont="1" applyFill="1" applyBorder="1" applyAlignment="1"/>
    <xf numFmtId="0" fontId="1" fillId="28" borderId="30" xfId="0" applyFont="1" applyFill="1" applyBorder="1" applyAlignment="1">
      <alignment horizontal="center" vertical="center"/>
    </xf>
    <xf numFmtId="0" fontId="27" fillId="0" borderId="104" xfId="0" applyFont="1" applyBorder="1" applyAlignment="1"/>
    <xf numFmtId="0" fontId="27" fillId="8" borderId="104" xfId="0" applyFont="1" applyFill="1" applyBorder="1" applyAlignment="1"/>
    <xf numFmtId="0" fontId="27" fillId="0" borderId="1" xfId="0" applyFont="1" applyBorder="1" applyAlignment="1"/>
    <xf numFmtId="0" fontId="42" fillId="0" borderId="1" xfId="0" applyFont="1" applyBorder="1" applyAlignment="1"/>
    <xf numFmtId="0" fontId="42" fillId="0" borderId="1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5" xfId="0" applyFont="1" applyFill="1" applyBorder="1" applyAlignment="1"/>
    <xf numFmtId="0" fontId="0" fillId="0" borderId="1" xfId="0" applyFont="1" applyBorder="1" applyAlignment="1"/>
    <xf numFmtId="0" fontId="0" fillId="0" borderId="103" xfId="0" applyFont="1" applyFill="1" applyBorder="1" applyAlignment="1">
      <alignment horizontal="left" vertical="center" wrapText="1"/>
    </xf>
    <xf numFmtId="0" fontId="44" fillId="0" borderId="0" xfId="4" applyFont="1" applyAlignment="1"/>
    <xf numFmtId="0" fontId="45" fillId="0" borderId="0" xfId="4" applyFont="1" applyAlignment="1"/>
    <xf numFmtId="0" fontId="44" fillId="0" borderId="0" xfId="4" applyFont="1"/>
    <xf numFmtId="0" fontId="52" fillId="0" borderId="117" xfId="4" applyFont="1" applyBorder="1" applyAlignment="1">
      <alignment horizontal="left" vertical="center" wrapText="1"/>
    </xf>
    <xf numFmtId="0" fontId="53" fillId="0" borderId="118" xfId="4" applyFont="1" applyBorder="1" applyAlignment="1">
      <alignment horizontal="left" vertical="center" wrapText="1"/>
    </xf>
    <xf numFmtId="0" fontId="52" fillId="0" borderId="121" xfId="4" applyFont="1" applyBorder="1" applyAlignment="1">
      <alignment horizontal="left" vertical="center" wrapText="1"/>
    </xf>
    <xf numFmtId="0" fontId="52" fillId="0" borderId="122" xfId="4" applyFont="1" applyBorder="1" applyAlignment="1">
      <alignment horizontal="left" vertical="center" wrapText="1"/>
    </xf>
    <xf numFmtId="0" fontId="52" fillId="0" borderId="118" xfId="4" applyFont="1" applyBorder="1" applyAlignment="1">
      <alignment horizontal="left" vertical="center" wrapText="1"/>
    </xf>
    <xf numFmtId="0" fontId="52" fillId="0" borderId="125" xfId="4" applyFont="1" applyBorder="1" applyAlignment="1">
      <alignment horizontal="left" vertical="center" wrapText="1"/>
    </xf>
    <xf numFmtId="0" fontId="52" fillId="0" borderId="126" xfId="4" applyFont="1" applyBorder="1" applyAlignment="1">
      <alignment horizontal="left" vertical="center" wrapText="1"/>
    </xf>
    <xf numFmtId="0" fontId="52" fillId="0" borderId="125" xfId="4" applyFont="1" applyBorder="1" applyAlignment="1">
      <alignment horizontal="left" vertical="center"/>
    </xf>
    <xf numFmtId="0" fontId="52" fillId="0" borderId="128" xfId="4" applyFont="1" applyBorder="1" applyAlignment="1">
      <alignment horizontal="left" vertical="center"/>
    </xf>
    <xf numFmtId="0" fontId="52" fillId="0" borderId="128" xfId="4" applyFont="1" applyBorder="1" applyAlignment="1">
      <alignment horizontal="left" vertical="center" wrapText="1"/>
    </xf>
    <xf numFmtId="0" fontId="45" fillId="0" borderId="129" xfId="4" applyFont="1" applyBorder="1" applyAlignment="1">
      <alignment horizontal="center" vertical="center" wrapText="1"/>
    </xf>
    <xf numFmtId="0" fontId="52" fillId="0" borderId="130" xfId="4" applyFont="1" applyBorder="1" applyAlignment="1">
      <alignment horizontal="left" vertical="center" wrapText="1"/>
    </xf>
    <xf numFmtId="0" fontId="52" fillId="0" borderId="130" xfId="4" applyFont="1" applyBorder="1" applyAlignment="1">
      <alignment horizontal="center" vertical="center" wrapText="1"/>
    </xf>
    <xf numFmtId="0" fontId="52" fillId="0" borderId="131" xfId="4" applyFont="1" applyBorder="1" applyAlignment="1">
      <alignment horizontal="left" vertical="center" wrapText="1"/>
    </xf>
    <xf numFmtId="0" fontId="45" fillId="0" borderId="132" xfId="4" applyFont="1" applyBorder="1" applyAlignment="1">
      <alignment horizontal="center" vertical="center"/>
    </xf>
    <xf numFmtId="0" fontId="52" fillId="0" borderId="133" xfId="4" applyFont="1" applyBorder="1" applyAlignment="1">
      <alignment horizontal="left" vertical="center"/>
    </xf>
    <xf numFmtId="0" fontId="52" fillId="0" borderId="126" xfId="4" applyFont="1" applyBorder="1" applyAlignment="1">
      <alignment horizontal="center" vertical="center" wrapText="1"/>
    </xf>
    <xf numFmtId="0" fontId="52" fillId="0" borderId="126" xfId="4" applyFont="1" applyBorder="1" applyAlignment="1">
      <alignment horizontal="center" vertical="center"/>
    </xf>
    <xf numFmtId="0" fontId="52" fillId="0" borderId="127" xfId="4" applyFont="1" applyBorder="1" applyAlignment="1">
      <alignment horizontal="left" vertical="center" wrapText="1"/>
    </xf>
    <xf numFmtId="0" fontId="52" fillId="0" borderId="118" xfId="4" applyFont="1" applyBorder="1" applyAlignment="1">
      <alignment horizontal="left" vertical="center" wrapText="1"/>
    </xf>
    <xf numFmtId="0" fontId="52" fillId="0" borderId="118" xfId="4" applyFont="1" applyBorder="1" applyAlignment="1">
      <alignment horizontal="center" vertical="center" wrapText="1"/>
    </xf>
    <xf numFmtId="0" fontId="52" fillId="0" borderId="119" xfId="4" applyFont="1" applyBorder="1" applyAlignment="1">
      <alignment horizontal="left" vertical="center" wrapText="1"/>
    </xf>
    <xf numFmtId="0" fontId="22" fillId="0" borderId="135" xfId="4" applyFont="1" applyBorder="1" applyAlignment="1">
      <alignment horizontal="center" vertical="center"/>
    </xf>
    <xf numFmtId="0" fontId="52" fillId="0" borderId="131" xfId="4" applyFont="1" applyBorder="1" applyAlignment="1">
      <alignment horizontal="left" vertical="center"/>
    </xf>
    <xf numFmtId="0" fontId="56" fillId="0" borderId="0" xfId="4" applyFont="1" applyAlignment="1"/>
    <xf numFmtId="0" fontId="57" fillId="0" borderId="0" xfId="4" applyFont="1" applyAlignment="1"/>
    <xf numFmtId="0" fontId="1" fillId="8" borderId="0" xfId="0" applyFont="1" applyFill="1"/>
    <xf numFmtId="0" fontId="0" fillId="0" borderId="73" xfId="0" applyFont="1" applyBorder="1" applyAlignment="1">
      <alignment horizontal="left" vertical="center" wrapText="1"/>
    </xf>
    <xf numFmtId="0" fontId="0" fillId="0" borderId="100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9" borderId="13" xfId="0" applyFont="1" applyFill="1" applyBorder="1" applyAlignment="1">
      <alignment horizontal="center" vertical="center" wrapText="1"/>
    </xf>
    <xf numFmtId="0" fontId="0" fillId="0" borderId="11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8" borderId="94" xfId="0" applyFont="1" applyFill="1" applyBorder="1" applyAlignment="1">
      <alignment horizontal="center" vertical="center"/>
    </xf>
    <xf numFmtId="0" fontId="0" fillId="28" borderId="95" xfId="0" applyFont="1" applyFill="1" applyBorder="1" applyAlignment="1">
      <alignment horizontal="center" vertical="center"/>
    </xf>
    <xf numFmtId="0" fontId="0" fillId="28" borderId="62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27" fillId="8" borderId="11" xfId="1" applyFont="1" applyFill="1" applyBorder="1" applyAlignment="1" applyProtection="1">
      <alignment horizontal="center" vertical="center"/>
      <protection locked="0"/>
    </xf>
    <xf numFmtId="1" fontId="27" fillId="8" borderId="11" xfId="1" applyNumberFormat="1" applyFont="1" applyFill="1" applyBorder="1" applyAlignment="1" applyProtection="1">
      <alignment horizontal="center" vertical="center"/>
      <protection locked="0"/>
    </xf>
    <xf numFmtId="0" fontId="0" fillId="28" borderId="62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7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00" xfId="0" applyFont="1" applyBorder="1" applyAlignment="1">
      <alignment horizontal="left" vertical="center"/>
    </xf>
    <xf numFmtId="0" fontId="0" fillId="28" borderId="94" xfId="0" applyFont="1" applyFill="1" applyBorder="1" applyAlignment="1">
      <alignment horizontal="center" vertical="center"/>
    </xf>
    <xf numFmtId="0" fontId="0" fillId="28" borderId="9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" fillId="29" borderId="13" xfId="0" applyFont="1" applyFill="1" applyBorder="1" applyAlignment="1">
      <alignment horizontal="center" vertical="center" wrapText="1"/>
    </xf>
    <xf numFmtId="0" fontId="0" fillId="0" borderId="110" xfId="0" applyFont="1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100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9" borderId="13" xfId="0" applyFont="1" applyFill="1" applyBorder="1" applyAlignment="1">
      <alignment horizontal="center" vertical="center" wrapText="1"/>
    </xf>
    <xf numFmtId="0" fontId="0" fillId="0" borderId="11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8" borderId="94" xfId="0" applyFont="1" applyFill="1" applyBorder="1" applyAlignment="1">
      <alignment horizontal="center" vertical="center"/>
    </xf>
    <xf numFmtId="0" fontId="0" fillId="28" borderId="95" xfId="0" applyFont="1" applyFill="1" applyBorder="1" applyAlignment="1">
      <alignment horizontal="center" vertical="center"/>
    </xf>
    <xf numFmtId="0" fontId="0" fillId="28" borderId="62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12" fillId="0" borderId="5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1" borderId="30" xfId="0" applyFont="1" applyFill="1" applyBorder="1" applyAlignment="1">
      <alignment horizontal="left" vertical="center" wrapText="1"/>
    </xf>
    <xf numFmtId="0" fontId="2" fillId="21" borderId="31" xfId="0" applyFont="1" applyFill="1" applyBorder="1" applyAlignment="1">
      <alignment horizontal="left" vertical="center" wrapText="1"/>
    </xf>
    <xf numFmtId="0" fontId="0" fillId="2" borderId="6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67" xfId="0" applyFont="1" applyFill="1" applyBorder="1" applyAlignment="1">
      <alignment horizontal="left" vertical="center" wrapText="1"/>
    </xf>
    <xf numFmtId="14" fontId="0" fillId="5" borderId="67" xfId="0" applyNumberFormat="1" applyFont="1" applyFill="1" applyBorder="1" applyAlignment="1">
      <alignment horizontal="left" vertical="center" wrapText="1"/>
    </xf>
    <xf numFmtId="0" fontId="0" fillId="5" borderId="67" xfId="0" applyFont="1" applyFill="1" applyBorder="1" applyAlignment="1">
      <alignment horizontal="left" vertical="center" wrapText="1"/>
    </xf>
    <xf numFmtId="0" fontId="0" fillId="11" borderId="68" xfId="0" applyFont="1" applyFill="1" applyBorder="1" applyAlignment="1">
      <alignment horizontal="left" vertical="center" wrapText="1"/>
    </xf>
    <xf numFmtId="0" fontId="0" fillId="11" borderId="69" xfId="0" applyFont="1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19" borderId="67" xfId="0" applyFont="1" applyFill="1" applyBorder="1" applyAlignment="1">
      <alignment horizontal="left" vertical="center" wrapText="1"/>
    </xf>
    <xf numFmtId="0" fontId="0" fillId="19" borderId="70" xfId="0" applyFont="1" applyFill="1" applyBorder="1" applyAlignment="1">
      <alignment horizontal="left" vertical="center" wrapText="1"/>
    </xf>
    <xf numFmtId="0" fontId="0" fillId="6" borderId="6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0" fillId="6" borderId="68" xfId="0" applyFont="1" applyFill="1" applyBorder="1" applyAlignment="1">
      <alignment horizontal="left" vertical="center" wrapText="1"/>
    </xf>
    <xf numFmtId="0" fontId="10" fillId="6" borderId="69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16" borderId="67" xfId="0" applyFont="1" applyFill="1" applyBorder="1" applyAlignment="1">
      <alignment horizontal="left" vertical="center" wrapText="1"/>
    </xf>
    <xf numFmtId="0" fontId="0" fillId="16" borderId="71" xfId="0" applyFont="1" applyFill="1" applyBorder="1" applyAlignment="1">
      <alignment horizontal="left" vertical="center" wrapText="1"/>
    </xf>
    <xf numFmtId="0" fontId="0" fillId="15" borderId="68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15" borderId="72" xfId="0" applyFont="1" applyFill="1" applyBorder="1" applyAlignment="1">
      <alignment horizontal="left" vertical="center" wrapText="1"/>
    </xf>
    <xf numFmtId="0" fontId="30" fillId="8" borderId="61" xfId="0" applyFont="1" applyFill="1" applyBorder="1" applyAlignment="1">
      <alignment horizontal="left" vertical="center" wrapText="1"/>
    </xf>
    <xf numFmtId="0" fontId="30" fillId="8" borderId="53" xfId="0" applyFont="1" applyFill="1" applyBorder="1" applyAlignment="1">
      <alignment horizontal="left" vertical="center" wrapText="1"/>
    </xf>
    <xf numFmtId="0" fontId="30" fillId="8" borderId="54" xfId="0" applyFont="1" applyFill="1" applyBorder="1" applyAlignment="1">
      <alignment horizontal="left" vertical="center" wrapText="1"/>
    </xf>
    <xf numFmtId="0" fontId="30" fillId="8" borderId="5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14" fontId="0" fillId="8" borderId="0" xfId="0" applyNumberFormat="1" applyFill="1" applyAlignment="1">
      <alignment horizontal="left" vertical="center" wrapText="1"/>
    </xf>
    <xf numFmtId="0" fontId="0" fillId="28" borderId="62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7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00" xfId="0" applyFont="1" applyBorder="1" applyAlignment="1">
      <alignment horizontal="left" vertical="center"/>
    </xf>
    <xf numFmtId="0" fontId="0" fillId="28" borderId="94" xfId="0" applyFont="1" applyFill="1" applyBorder="1" applyAlignment="1">
      <alignment horizontal="center" vertical="center"/>
    </xf>
    <xf numFmtId="0" fontId="0" fillId="28" borderId="9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" fillId="29" borderId="13" xfId="0" applyFont="1" applyFill="1" applyBorder="1" applyAlignment="1">
      <alignment horizontal="center" vertical="center" wrapText="1"/>
    </xf>
    <xf numFmtId="0" fontId="0" fillId="0" borderId="110" xfId="0" applyFont="1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28" fillId="0" borderId="0" xfId="0" applyFont="1" applyBorder="1" applyAlignment="1">
      <alignment horizontal="left" vertical="center" textRotation="90" wrapText="1"/>
    </xf>
    <xf numFmtId="0" fontId="27" fillId="8" borderId="104" xfId="1" applyFont="1" applyFill="1" applyBorder="1" applyAlignment="1" applyProtection="1">
      <alignment horizontal="center" vertical="center"/>
      <protection locked="0"/>
    </xf>
    <xf numFmtId="167" fontId="27" fillId="8" borderId="104" xfId="1" applyNumberFormat="1" applyFont="1" applyFill="1" applyBorder="1" applyAlignment="1" applyProtection="1">
      <alignment horizontal="center" vertical="center"/>
      <protection locked="0"/>
    </xf>
    <xf numFmtId="1" fontId="27" fillId="8" borderId="104" xfId="1" applyNumberFormat="1" applyFont="1" applyFill="1" applyBorder="1" applyAlignment="1" applyProtection="1">
      <alignment horizontal="center" vertical="center"/>
      <protection locked="0"/>
    </xf>
    <xf numFmtId="0" fontId="3" fillId="29" borderId="13" xfId="0" applyFont="1" applyFill="1" applyBorder="1" applyAlignment="1">
      <alignment horizontal="center" vertical="center" wrapText="1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left" vertical="center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18" xfId="0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5" borderId="5" xfId="0" applyFont="1" applyFill="1" applyBorder="1" applyAlignment="1" applyProtection="1">
      <alignment horizontal="center" vertical="center" wrapText="1"/>
    </xf>
    <xf numFmtId="0" fontId="0" fillId="5" borderId="6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1" fillId="20" borderId="31" xfId="0" applyFont="1" applyFill="1" applyBorder="1" applyAlignment="1" applyProtection="1">
      <alignment horizontal="left" vertical="center"/>
    </xf>
    <xf numFmtId="0" fontId="0" fillId="0" borderId="35" xfId="0" applyBorder="1" applyAlignment="1" applyProtection="1">
      <alignment horizontal="center" vertical="center"/>
    </xf>
    <xf numFmtId="0" fontId="0" fillId="11" borderId="15" xfId="0" applyFont="1" applyFill="1" applyBorder="1" applyAlignment="1" applyProtection="1">
      <alignment horizontal="center" vertical="center" wrapText="1"/>
    </xf>
    <xf numFmtId="0" fontId="0" fillId="11" borderId="13" xfId="0" applyFont="1" applyFill="1" applyBorder="1" applyAlignment="1" applyProtection="1">
      <alignment horizontal="center" vertical="center" wrapText="1"/>
    </xf>
    <xf numFmtId="0" fontId="0" fillId="11" borderId="14" xfId="0" applyFont="1" applyFill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/>
    </xf>
    <xf numFmtId="0" fontId="1" fillId="20" borderId="25" xfId="0" applyFont="1" applyFill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19" borderId="8" xfId="0" applyFont="1" applyFill="1" applyBorder="1" applyAlignment="1" applyProtection="1">
      <alignment horizontal="center" vertical="center" wrapText="1"/>
    </xf>
    <xf numFmtId="0" fontId="0" fillId="19" borderId="9" xfId="0" applyFont="1" applyFill="1" applyBorder="1" applyAlignment="1" applyProtection="1">
      <alignment horizontal="center" vertical="center" wrapText="1"/>
    </xf>
    <xf numFmtId="0" fontId="0" fillId="23" borderId="9" xfId="0" applyFont="1" applyFill="1" applyBorder="1" applyAlignment="1" applyProtection="1">
      <alignment horizontal="center" vertical="center" wrapText="1"/>
    </xf>
    <xf numFmtId="0" fontId="0" fillId="23" borderId="10" xfId="0" applyFont="1" applyFill="1" applyBorder="1" applyAlignment="1" applyProtection="1">
      <alignment horizontal="center" vertical="center" wrapText="1"/>
    </xf>
    <xf numFmtId="0" fontId="0" fillId="7" borderId="99" xfId="0" applyFont="1" applyFill="1" applyBorder="1" applyAlignment="1" applyProtection="1">
      <alignment horizontal="center" vertical="center" wrapText="1"/>
    </xf>
    <xf numFmtId="0" fontId="0" fillId="7" borderId="137" xfId="0" applyFont="1" applyFill="1" applyBorder="1" applyAlignment="1" applyProtection="1">
      <alignment horizontal="center" vertical="center" wrapText="1"/>
    </xf>
    <xf numFmtId="0" fontId="0" fillId="7" borderId="111" xfId="0" applyFont="1" applyFill="1" applyBorder="1" applyAlignment="1" applyProtection="1">
      <alignment horizontal="center" vertical="center" wrapText="1"/>
    </xf>
    <xf numFmtId="0" fontId="0" fillId="7" borderId="110" xfId="0" applyFont="1" applyFill="1" applyBorder="1" applyAlignment="1" applyProtection="1">
      <alignment horizontal="center" vertical="center" wrapText="1"/>
    </xf>
    <xf numFmtId="0" fontId="0" fillId="7" borderId="48" xfId="0" applyFont="1" applyFill="1" applyBorder="1" applyAlignment="1" applyProtection="1">
      <alignment horizontal="center" vertical="center" wrapText="1"/>
    </xf>
    <xf numFmtId="0" fontId="0" fillId="7" borderId="15" xfId="0" applyFont="1" applyFill="1" applyBorder="1" applyAlignment="1" applyProtection="1">
      <alignment horizontal="center" vertical="center" wrapText="1"/>
    </xf>
    <xf numFmtId="0" fontId="0" fillId="7" borderId="13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165" fontId="10" fillId="0" borderId="104" xfId="1" applyNumberFormat="1" applyFont="1" applyBorder="1" applyAlignment="1" applyProtection="1">
      <alignment horizontal="center" vertical="center" wrapText="1"/>
    </xf>
    <xf numFmtId="164" fontId="13" fillId="8" borderId="0" xfId="0" applyNumberFormat="1" applyFont="1" applyFill="1" applyBorder="1" applyAlignment="1" applyProtection="1">
      <alignment horizontal="left" vertical="center"/>
    </xf>
    <xf numFmtId="0" fontId="13" fillId="8" borderId="0" xfId="0" applyFont="1" applyFill="1" applyBorder="1" applyProtection="1"/>
    <xf numFmtId="0" fontId="0" fillId="0" borderId="35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13" fillId="8" borderId="0" xfId="0" applyFont="1" applyFill="1" applyProtection="1"/>
    <xf numFmtId="167" fontId="27" fillId="8" borderId="104" xfId="0" applyNumberFormat="1" applyFont="1" applyFill="1" applyBorder="1" applyAlignment="1" applyProtection="1">
      <alignment horizontal="center" vertical="center"/>
      <protection locked="0"/>
    </xf>
    <xf numFmtId="0" fontId="27" fillId="8" borderId="1" xfId="0" applyFont="1" applyFill="1" applyBorder="1" applyAlignment="1" applyProtection="1">
      <alignment horizontal="center" vertical="center"/>
      <protection locked="0"/>
    </xf>
    <xf numFmtId="167" fontId="27" fillId="8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167" fontId="1" fillId="8" borderId="1" xfId="0" applyNumberFormat="1" applyFont="1" applyFill="1" applyBorder="1" applyAlignment="1" applyProtection="1">
      <alignment horizontal="center" vertical="center"/>
      <protection locked="0"/>
    </xf>
    <xf numFmtId="0" fontId="0" fillId="16" borderId="15" xfId="0" applyFont="1" applyFill="1" applyBorder="1" applyAlignment="1" applyProtection="1">
      <alignment horizontal="center" vertical="center" wrapText="1"/>
    </xf>
    <xf numFmtId="0" fontId="0" fillId="16" borderId="13" xfId="0" applyFont="1" applyFill="1" applyBorder="1" applyAlignment="1" applyProtection="1">
      <alignment horizontal="center" vertical="center" wrapText="1"/>
    </xf>
    <xf numFmtId="0" fontId="0" fillId="16" borderId="14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2" fillId="24" borderId="14" xfId="0" applyFont="1" applyFill="1" applyBorder="1" applyAlignment="1" applyProtection="1">
      <alignment horizontal="center" vertical="center"/>
    </xf>
    <xf numFmtId="166" fontId="0" fillId="8" borderId="18" xfId="0" applyNumberFormat="1" applyFill="1" applyBorder="1" applyAlignment="1" applyProtection="1">
      <alignment horizontal="center" vertical="center"/>
    </xf>
    <xf numFmtId="0" fontId="1" fillId="8" borderId="0" xfId="0" applyFont="1" applyFill="1" applyBorder="1" applyAlignment="1" applyProtection="1">
      <alignment horizontal="left" vertical="center"/>
    </xf>
    <xf numFmtId="166" fontId="0" fillId="0" borderId="16" xfId="0" applyNumberForma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166" fontId="0" fillId="8" borderId="34" xfId="0" applyNumberFormat="1" applyFill="1" applyBorder="1" applyAlignment="1" applyProtection="1">
      <alignment horizontal="center" vertical="center"/>
      <protection locked="0"/>
    </xf>
    <xf numFmtId="166" fontId="0" fillId="8" borderId="11" xfId="0" applyNumberFormat="1" applyFill="1" applyBorder="1" applyAlignment="1" applyProtection="1">
      <alignment horizontal="center" vertical="center"/>
      <protection locked="0"/>
    </xf>
    <xf numFmtId="0" fontId="0" fillId="15" borderId="15" xfId="0" applyFill="1" applyBorder="1" applyAlignment="1" applyProtection="1">
      <alignment horizontal="center" vertical="center" wrapText="1"/>
    </xf>
    <xf numFmtId="0" fontId="0" fillId="15" borderId="13" xfId="0" applyFont="1" applyFill="1" applyBorder="1" applyAlignment="1" applyProtection="1">
      <alignment horizontal="center" vertical="center" wrapText="1"/>
    </xf>
    <xf numFmtId="0" fontId="0" fillId="15" borderId="14" xfId="0" applyFont="1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left" vertical="center" wrapText="1"/>
      <protection locked="0"/>
    </xf>
    <xf numFmtId="0" fontId="35" fillId="26" borderId="25" xfId="0" applyFont="1" applyFill="1" applyBorder="1" applyAlignment="1" applyProtection="1">
      <alignment horizontal="center" vertical="center" wrapText="1"/>
    </xf>
    <xf numFmtId="0" fontId="35" fillId="27" borderId="25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38" xfId="0" applyBorder="1" applyProtection="1"/>
    <xf numFmtId="167" fontId="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1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27" fillId="8" borderId="104" xfId="1" applyFont="1" applyFill="1" applyBorder="1" applyAlignment="1" applyProtection="1">
      <alignment horizontal="center" vertical="center" wrapText="1"/>
      <protection locked="0"/>
    </xf>
    <xf numFmtId="0" fontId="27" fillId="8" borderId="11" xfId="1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Border="1" applyAlignment="1" applyProtection="1">
      <alignment wrapText="1"/>
    </xf>
    <xf numFmtId="0" fontId="13" fillId="8" borderId="0" xfId="0" applyFont="1" applyFill="1" applyAlignment="1" applyProtection="1">
      <alignment wrapText="1"/>
    </xf>
    <xf numFmtId="0" fontId="27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20" borderId="25" xfId="0" applyFont="1" applyFill="1" applyBorder="1" applyAlignment="1" applyProtection="1">
      <alignment horizontal="center" vertical="center"/>
    </xf>
    <xf numFmtId="0" fontId="1" fillId="20" borderId="31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85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73" xfId="0" applyFont="1" applyBorder="1" applyAlignment="1" applyProtection="1">
      <alignment horizontal="left" vertical="top" wrapText="1"/>
      <protection locked="0"/>
    </xf>
    <xf numFmtId="0" fontId="0" fillId="0" borderId="100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1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Fill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3" xfId="0" applyFont="1" applyBorder="1" applyAlignment="1" applyProtection="1">
      <alignment horizontal="left" vertical="top" wrapText="1"/>
      <protection locked="0"/>
    </xf>
    <xf numFmtId="0" fontId="10" fillId="0" borderId="106" xfId="0" applyFont="1" applyBorder="1" applyAlignment="1" applyProtection="1">
      <alignment horizontal="left" vertical="top" wrapText="1"/>
      <protection locked="0"/>
    </xf>
    <xf numFmtId="0" fontId="10" fillId="0" borderId="100" xfId="0" applyFont="1" applyBorder="1" applyAlignment="1" applyProtection="1">
      <alignment horizontal="left" vertical="top" wrapText="1"/>
      <protection locked="0"/>
    </xf>
    <xf numFmtId="0" fontId="0" fillId="0" borderId="106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10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10" xfId="0" applyFont="1" applyBorder="1" applyAlignment="1" applyProtection="1">
      <alignment horizontal="left" vertical="top" wrapText="1"/>
      <protection locked="0"/>
    </xf>
    <xf numFmtId="0" fontId="0" fillId="0" borderId="48" xfId="0" applyFont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10" borderId="18" xfId="0" applyFill="1" applyBorder="1" applyAlignment="1" applyProtection="1">
      <alignment horizontal="center" vertical="center" wrapText="1"/>
    </xf>
    <xf numFmtId="0" fontId="0" fillId="10" borderId="6" xfId="0" applyFill="1" applyBorder="1" applyAlignment="1" applyProtection="1">
      <alignment horizontal="center" vertical="center" wrapText="1"/>
    </xf>
    <xf numFmtId="0" fontId="0" fillId="10" borderId="11" xfId="0" applyFill="1" applyBorder="1" applyAlignment="1" applyProtection="1">
      <alignment horizontal="center" vertical="center" wrapText="1"/>
    </xf>
    <xf numFmtId="0" fontId="0" fillId="10" borderId="5" xfId="0" applyFill="1" applyBorder="1" applyAlignment="1" applyProtection="1">
      <alignment horizontal="center" vertical="center" wrapText="1"/>
    </xf>
    <xf numFmtId="0" fontId="0" fillId="10" borderId="12" xfId="0" applyFill="1" applyBorder="1" applyAlignment="1" applyProtection="1">
      <alignment horizontal="center" vertical="center" wrapText="1"/>
    </xf>
    <xf numFmtId="0" fontId="0" fillId="10" borderId="4" xfId="0" applyFill="1" applyBorder="1" applyAlignment="1" applyProtection="1">
      <alignment horizontal="center" vertical="center" wrapText="1"/>
    </xf>
    <xf numFmtId="0" fontId="7" fillId="10" borderId="8" xfId="0" applyFont="1" applyFill="1" applyBorder="1" applyAlignment="1" applyProtection="1">
      <alignment horizontal="left"/>
    </xf>
    <xf numFmtId="0" fontId="7" fillId="10" borderId="9" xfId="0" applyFont="1" applyFill="1" applyBorder="1" applyAlignment="1" applyProtection="1">
      <alignment horizontal="left"/>
    </xf>
    <xf numFmtId="0" fontId="7" fillId="10" borderId="10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left"/>
    </xf>
    <xf numFmtId="0" fontId="7" fillId="5" borderId="20" xfId="0" applyFont="1" applyFill="1" applyBorder="1" applyAlignment="1" applyProtection="1">
      <alignment horizontal="left"/>
    </xf>
    <xf numFmtId="0" fontId="7" fillId="5" borderId="22" xfId="0" applyFont="1" applyFill="1" applyBorder="1" applyAlignment="1" applyProtection="1">
      <alignment horizontal="left"/>
    </xf>
    <xf numFmtId="0" fontId="7" fillId="2" borderId="19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18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5" borderId="12" xfId="0" applyFont="1" applyFill="1" applyBorder="1" applyAlignment="1" applyProtection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0" fillId="5" borderId="11" xfId="0" applyFont="1" applyFill="1" applyBorder="1" applyAlignment="1" applyProtection="1">
      <alignment horizontal="center" vertical="center" wrapText="1"/>
    </xf>
    <xf numFmtId="0" fontId="0" fillId="5" borderId="5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left" vertical="center"/>
    </xf>
    <xf numFmtId="0" fontId="7" fillId="12" borderId="26" xfId="0" applyFont="1" applyFill="1" applyBorder="1" applyAlignment="1" applyProtection="1">
      <alignment horizontal="left" vertical="top"/>
    </xf>
    <xf numFmtId="0" fontId="7" fillId="12" borderId="27" xfId="0" applyFont="1" applyFill="1" applyBorder="1" applyAlignment="1" applyProtection="1">
      <alignment horizontal="left" vertical="top"/>
    </xf>
    <xf numFmtId="0" fontId="7" fillId="12" borderId="28" xfId="0" applyFont="1" applyFill="1" applyBorder="1" applyAlignment="1" applyProtection="1">
      <alignment horizontal="left" vertical="top"/>
    </xf>
    <xf numFmtId="0" fontId="7" fillId="17" borderId="8" xfId="0" applyFont="1" applyFill="1" applyBorder="1" applyAlignment="1" applyProtection="1">
      <alignment horizontal="left" vertical="center"/>
    </xf>
    <xf numFmtId="0" fontId="7" fillId="17" borderId="9" xfId="0" applyFont="1" applyFill="1" applyBorder="1" applyAlignment="1" applyProtection="1">
      <alignment horizontal="left" vertical="center"/>
    </xf>
    <xf numFmtId="0" fontId="7" fillId="17" borderId="10" xfId="0" applyFont="1" applyFill="1" applyBorder="1" applyAlignment="1" applyProtection="1">
      <alignment horizontal="left" vertical="center"/>
    </xf>
    <xf numFmtId="0" fontId="26" fillId="9" borderId="26" xfId="2" applyFont="1" applyFill="1" applyBorder="1" applyAlignment="1" applyProtection="1">
      <alignment horizontal="center" vertical="center" wrapText="1"/>
    </xf>
    <xf numFmtId="0" fontId="26" fillId="9" borderId="27" xfId="2" applyFont="1" applyFill="1" applyBorder="1" applyAlignment="1" applyProtection="1">
      <alignment horizontal="center" vertical="center" wrapText="1"/>
    </xf>
    <xf numFmtId="0" fontId="26" fillId="9" borderId="28" xfId="2" applyFont="1" applyFill="1" applyBorder="1" applyAlignment="1" applyProtection="1">
      <alignment horizontal="center" vertical="center" wrapText="1"/>
    </xf>
    <xf numFmtId="0" fontId="26" fillId="9" borderId="24" xfId="2" applyFont="1" applyFill="1" applyBorder="1" applyAlignment="1" applyProtection="1">
      <alignment horizontal="center" vertical="center" wrapText="1"/>
    </xf>
    <xf numFmtId="0" fontId="26" fillId="9" borderId="23" xfId="2" applyFont="1" applyFill="1" applyBorder="1" applyAlignment="1" applyProtection="1">
      <alignment horizontal="center" vertical="center" wrapText="1"/>
    </xf>
    <xf numFmtId="0" fontId="26" fillId="9" borderId="29" xfId="2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left" vertical="center"/>
    </xf>
    <xf numFmtId="0" fontId="7" fillId="6" borderId="9" xfId="0" applyFont="1" applyFill="1" applyBorder="1" applyAlignment="1" applyProtection="1">
      <alignment horizontal="left" vertical="center"/>
    </xf>
    <xf numFmtId="0" fontId="7" fillId="6" borderId="10" xfId="0" applyFont="1" applyFill="1" applyBorder="1" applyAlignment="1" applyProtection="1">
      <alignment horizontal="left" vertical="center"/>
    </xf>
    <xf numFmtId="0" fontId="11" fillId="18" borderId="8" xfId="0" applyFont="1" applyFill="1" applyBorder="1" applyAlignment="1" applyProtection="1">
      <alignment horizontal="left" vertical="top"/>
    </xf>
    <xf numFmtId="0" fontId="11" fillId="18" borderId="9" xfId="0" applyFont="1" applyFill="1" applyBorder="1" applyAlignment="1" applyProtection="1">
      <alignment horizontal="left" vertical="top"/>
    </xf>
    <xf numFmtId="0" fontId="11" fillId="18" borderId="10" xfId="0" applyFont="1" applyFill="1" applyBorder="1" applyAlignment="1" applyProtection="1">
      <alignment horizontal="left" vertical="top"/>
    </xf>
    <xf numFmtId="0" fontId="11" fillId="24" borderId="8" xfId="0" applyFont="1" applyFill="1" applyBorder="1" applyAlignment="1" applyProtection="1">
      <alignment horizontal="left"/>
    </xf>
    <xf numFmtId="0" fontId="11" fillId="24" borderId="9" xfId="0" applyFont="1" applyFill="1" applyBorder="1" applyAlignment="1" applyProtection="1">
      <alignment horizontal="left"/>
    </xf>
    <xf numFmtId="0" fontId="11" fillId="24" borderId="10" xfId="0" applyFont="1" applyFill="1" applyBorder="1" applyAlignment="1" applyProtection="1">
      <alignment horizontal="left"/>
    </xf>
    <xf numFmtId="0" fontId="7" fillId="10" borderId="8" xfId="0" applyFont="1" applyFill="1" applyBorder="1" applyAlignment="1" applyProtection="1">
      <alignment horizontal="left" vertical="center"/>
    </xf>
    <xf numFmtId="0" fontId="7" fillId="10" borderId="9" xfId="0" applyFont="1" applyFill="1" applyBorder="1" applyAlignment="1" applyProtection="1">
      <alignment horizontal="left" vertical="center"/>
    </xf>
    <xf numFmtId="0" fontId="7" fillId="10" borderId="10" xfId="0" applyFont="1" applyFill="1" applyBorder="1" applyAlignment="1" applyProtection="1">
      <alignment horizontal="left" vertical="center"/>
    </xf>
    <xf numFmtId="0" fontId="25" fillId="22" borderId="30" xfId="0" applyFont="1" applyFill="1" applyBorder="1" applyAlignment="1">
      <alignment horizontal="center" vertical="center" wrapText="1"/>
    </xf>
    <xf numFmtId="0" fontId="25" fillId="22" borderId="31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29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textRotation="90"/>
    </xf>
    <xf numFmtId="0" fontId="28" fillId="0" borderId="47" xfId="0" applyFont="1" applyBorder="1" applyAlignment="1">
      <alignment horizontal="center" vertical="center" textRotation="90"/>
    </xf>
    <xf numFmtId="0" fontId="28" fillId="0" borderId="24" xfId="0" applyFont="1" applyBorder="1" applyAlignment="1">
      <alignment horizontal="center" vertical="center" textRotation="90"/>
    </xf>
    <xf numFmtId="0" fontId="0" fillId="0" borderId="62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8" fillId="0" borderId="27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 vertical="center" textRotation="90"/>
    </xf>
    <xf numFmtId="0" fontId="0" fillId="0" borderId="1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2" xfId="0" applyBorder="1" applyAlignment="1">
      <alignment horizontal="center"/>
    </xf>
    <xf numFmtId="0" fontId="29" fillId="0" borderId="26" xfId="0" applyFont="1" applyBorder="1" applyAlignment="1">
      <alignment horizontal="center" vertical="center" textRotation="90"/>
    </xf>
    <xf numFmtId="0" fontId="29" fillId="0" borderId="47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0" fillId="0" borderId="63" xfId="0" applyBorder="1" applyAlignment="1">
      <alignment horizontal="center"/>
    </xf>
    <xf numFmtId="0" fontId="3" fillId="14" borderId="30" xfId="0" applyFont="1" applyFill="1" applyBorder="1" applyAlignment="1">
      <alignment horizontal="center"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91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136" xfId="0" applyBorder="1" applyAlignment="1" applyProtection="1">
      <alignment horizontal="left" vertical="top" wrapText="1"/>
      <protection locked="0"/>
    </xf>
    <xf numFmtId="0" fontId="5" fillId="28" borderId="17" xfId="0" applyFont="1" applyFill="1" applyBorder="1" applyAlignment="1" applyProtection="1">
      <alignment horizontal="center" vertical="center"/>
      <protection locked="0"/>
    </xf>
    <xf numFmtId="0" fontId="5" fillId="28" borderId="16" xfId="0" applyFont="1" applyFill="1" applyBorder="1" applyAlignment="1" applyProtection="1">
      <alignment horizontal="center" vertical="center"/>
      <protection locked="0"/>
    </xf>
    <xf numFmtId="0" fontId="5" fillId="28" borderId="100" xfId="0" applyFont="1" applyFill="1" applyBorder="1" applyAlignment="1" applyProtection="1">
      <alignment horizontal="center" vertical="center"/>
      <protection locked="0"/>
    </xf>
    <xf numFmtId="0" fontId="5" fillId="28" borderId="102" xfId="0" applyFont="1" applyFill="1" applyBorder="1" applyAlignment="1" applyProtection="1">
      <alignment horizontal="center" vertical="center"/>
      <protection locked="0"/>
    </xf>
    <xf numFmtId="0" fontId="0" fillId="34" borderId="17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34" borderId="100" xfId="0" applyFill="1" applyBorder="1" applyAlignment="1">
      <alignment horizontal="center" vertical="center"/>
    </xf>
    <xf numFmtId="0" fontId="0" fillId="34" borderId="102" xfId="0" applyFill="1" applyBorder="1" applyAlignment="1">
      <alignment horizontal="center" vertical="center"/>
    </xf>
    <xf numFmtId="167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25" borderId="17" xfId="0" applyFont="1" applyFill="1" applyBorder="1" applyAlignment="1">
      <alignment horizontal="center" vertical="center" wrapText="1"/>
    </xf>
    <xf numFmtId="0" fontId="38" fillId="25" borderId="62" xfId="0" applyFont="1" applyFill="1" applyBorder="1" applyAlignment="1">
      <alignment horizontal="center" vertical="center" wrapText="1"/>
    </xf>
    <xf numFmtId="0" fontId="38" fillId="25" borderId="9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 applyProtection="1">
      <alignment horizontal="left" vertical="center" wrapText="1"/>
      <protection locked="0"/>
    </xf>
    <xf numFmtId="0" fontId="49" fillId="0" borderId="3" xfId="0" applyFont="1" applyFill="1" applyBorder="1" applyAlignment="1" applyProtection="1">
      <alignment horizontal="left" vertical="center" wrapText="1"/>
      <protection locked="0"/>
    </xf>
    <xf numFmtId="0" fontId="49" fillId="0" borderId="13" xfId="0" applyFont="1" applyFill="1" applyBorder="1" applyAlignment="1" applyProtection="1">
      <alignment horizontal="left" vertical="center" wrapText="1"/>
      <protection locked="0"/>
    </xf>
    <xf numFmtId="0" fontId="49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39" fillId="19" borderId="19" xfId="0" applyFont="1" applyFill="1" applyBorder="1" applyAlignment="1">
      <alignment horizontal="center" vertical="center" wrapText="1"/>
    </xf>
    <xf numFmtId="0" fontId="39" fillId="19" borderId="20" xfId="0" applyFont="1" applyFill="1" applyBorder="1" applyAlignment="1">
      <alignment horizontal="center" vertical="center" wrapText="1"/>
    </xf>
    <xf numFmtId="0" fontId="39" fillId="19" borderId="22" xfId="0" applyFont="1" applyFill="1" applyBorder="1" applyAlignment="1">
      <alignment horizontal="center" vertical="center" wrapText="1"/>
    </xf>
    <xf numFmtId="0" fontId="33" fillId="25" borderId="26" xfId="0" applyFont="1" applyFill="1" applyBorder="1" applyAlignment="1">
      <alignment horizontal="center" vertical="center" wrapText="1"/>
    </xf>
    <xf numFmtId="0" fontId="33" fillId="25" borderId="27" xfId="0" applyFont="1" applyFill="1" applyBorder="1" applyAlignment="1">
      <alignment horizontal="center" vertical="center" wrapText="1"/>
    </xf>
    <xf numFmtId="0" fontId="33" fillId="25" borderId="28" xfId="0" applyFont="1" applyFill="1" applyBorder="1" applyAlignment="1">
      <alignment horizontal="center" vertical="center" wrapText="1"/>
    </xf>
    <xf numFmtId="0" fontId="33" fillId="25" borderId="24" xfId="0" applyFont="1" applyFill="1" applyBorder="1" applyAlignment="1">
      <alignment horizontal="center" vertical="center" wrapText="1"/>
    </xf>
    <xf numFmtId="0" fontId="33" fillId="25" borderId="23" xfId="0" applyFont="1" applyFill="1" applyBorder="1" applyAlignment="1">
      <alignment horizontal="center" vertical="center" wrapText="1"/>
    </xf>
    <xf numFmtId="0" fontId="33" fillId="25" borderId="29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 applyProtection="1">
      <alignment horizontal="center" vertical="center" wrapText="1"/>
      <protection locked="0"/>
    </xf>
    <xf numFmtId="0" fontId="43" fillId="0" borderId="88" xfId="0" applyFont="1" applyFill="1" applyBorder="1" applyAlignment="1" applyProtection="1">
      <alignment horizontal="center" vertical="center" wrapText="1"/>
      <protection locked="0"/>
    </xf>
    <xf numFmtId="0" fontId="43" fillId="0" borderId="89" xfId="0" applyFont="1" applyFill="1" applyBorder="1" applyAlignment="1" applyProtection="1">
      <alignment horizontal="center" vertical="center" wrapText="1"/>
      <protection locked="0"/>
    </xf>
    <xf numFmtId="0" fontId="2" fillId="25" borderId="17" xfId="0" applyFont="1" applyFill="1" applyBorder="1" applyAlignment="1">
      <alignment horizontal="center" vertical="center" wrapText="1"/>
    </xf>
    <xf numFmtId="0" fontId="2" fillId="25" borderId="62" xfId="0" applyFont="1" applyFill="1" applyBorder="1" applyAlignment="1">
      <alignment horizontal="center" vertical="center" wrapText="1"/>
    </xf>
    <xf numFmtId="0" fontId="2" fillId="25" borderId="9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8" fillId="25" borderId="1" xfId="0" applyFont="1" applyFill="1" applyBorder="1" applyAlignment="1">
      <alignment horizontal="center" vertical="center" wrapText="1"/>
    </xf>
    <xf numFmtId="0" fontId="38" fillId="25" borderId="3" xfId="0" applyFont="1" applyFill="1" applyBorder="1" applyAlignment="1">
      <alignment horizontal="center" vertical="center" wrapText="1"/>
    </xf>
    <xf numFmtId="0" fontId="0" fillId="28" borderId="62" xfId="0" applyFont="1" applyFill="1" applyBorder="1" applyAlignment="1" applyProtection="1">
      <alignment horizontal="center" vertical="center"/>
      <protection locked="0"/>
    </xf>
    <xf numFmtId="0" fontId="0" fillId="28" borderId="16" xfId="0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0" fontId="0" fillId="0" borderId="93" xfId="0" applyFont="1" applyBorder="1" applyAlignment="1" applyProtection="1">
      <alignment horizontal="left" vertical="top" wrapText="1"/>
      <protection locked="0"/>
    </xf>
    <xf numFmtId="0" fontId="7" fillId="25" borderId="26" xfId="0" applyFont="1" applyFill="1" applyBorder="1" applyAlignment="1">
      <alignment horizontal="center" vertical="center" wrapText="1"/>
    </xf>
    <xf numFmtId="0" fontId="7" fillId="25" borderId="27" xfId="0" applyFont="1" applyFill="1" applyBorder="1" applyAlignment="1">
      <alignment horizontal="center" vertical="center" wrapText="1"/>
    </xf>
    <xf numFmtId="0" fontId="7" fillId="25" borderId="28" xfId="0" applyFont="1" applyFill="1" applyBorder="1" applyAlignment="1">
      <alignment horizontal="center" vertical="center" wrapText="1"/>
    </xf>
    <xf numFmtId="0" fontId="3" fillId="25" borderId="5" xfId="0" applyFont="1" applyFill="1" applyBorder="1" applyAlignment="1">
      <alignment horizontal="center" vertical="center" wrapText="1"/>
    </xf>
    <xf numFmtId="0" fontId="3" fillId="25" borderId="6" xfId="0" applyFont="1" applyFill="1" applyBorder="1" applyAlignment="1">
      <alignment horizontal="center" vertical="center" wrapText="1"/>
    </xf>
    <xf numFmtId="0" fontId="0" fillId="28" borderId="87" xfId="0" applyFont="1" applyFill="1" applyBorder="1" applyAlignment="1" applyProtection="1">
      <alignment horizontal="center" vertical="center"/>
      <protection locked="0"/>
    </xf>
    <xf numFmtId="0" fontId="0" fillId="28" borderId="92" xfId="0" applyFont="1" applyFill="1" applyBorder="1" applyAlignment="1" applyProtection="1">
      <alignment horizontal="center" vertical="center"/>
      <protection locked="0"/>
    </xf>
    <xf numFmtId="0" fontId="0" fillId="34" borderId="87" xfId="0" applyFill="1" applyBorder="1" applyAlignment="1">
      <alignment horizontal="center" vertical="center"/>
    </xf>
    <xf numFmtId="0" fontId="0" fillId="34" borderId="92" xfId="0" applyFill="1" applyBorder="1" applyAlignment="1">
      <alignment horizontal="center" vertical="center"/>
    </xf>
    <xf numFmtId="0" fontId="0" fillId="28" borderId="17" xfId="0" applyFont="1" applyFill="1" applyBorder="1" applyAlignment="1" applyProtection="1">
      <alignment horizontal="center" vertical="center"/>
      <protection locked="0"/>
    </xf>
    <xf numFmtId="0" fontId="7" fillId="29" borderId="96" xfId="0" applyFont="1" applyFill="1" applyBorder="1" applyAlignment="1">
      <alignment horizontal="center" vertical="center" wrapText="1"/>
    </xf>
    <xf numFmtId="0" fontId="7" fillId="29" borderId="97" xfId="0" applyFont="1" applyFill="1" applyBorder="1" applyAlignment="1">
      <alignment horizontal="center" vertical="center" wrapText="1"/>
    </xf>
    <xf numFmtId="0" fontId="7" fillId="29" borderId="98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20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0" fillId="0" borderId="63" xfId="0" applyFont="1" applyBorder="1" applyAlignment="1" applyProtection="1">
      <alignment horizontal="left" vertical="top" wrapText="1"/>
      <protection locked="0"/>
    </xf>
    <xf numFmtId="0" fontId="0" fillId="0" borderId="34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28" borderId="100" xfId="0" applyFont="1" applyFill="1" applyBorder="1" applyAlignment="1" applyProtection="1">
      <alignment horizontal="center" vertical="center"/>
      <protection locked="0"/>
    </xf>
    <xf numFmtId="0" fontId="0" fillId="28" borderId="102" xfId="0" applyFont="1" applyFill="1" applyBorder="1" applyAlignment="1" applyProtection="1">
      <alignment horizontal="center" vertical="center"/>
      <protection locked="0"/>
    </xf>
    <xf numFmtId="0" fontId="7" fillId="25" borderId="103" xfId="0" applyFont="1" applyFill="1" applyBorder="1" applyAlignment="1">
      <alignment horizontal="center" vertical="center" wrapText="1"/>
    </xf>
    <xf numFmtId="0" fontId="7" fillId="25" borderId="104" xfId="0" applyFont="1" applyFill="1" applyBorder="1" applyAlignment="1">
      <alignment horizontal="center" vertical="center" wrapText="1"/>
    </xf>
    <xf numFmtId="0" fontId="7" fillId="25" borderId="105" xfId="0" applyFont="1" applyFill="1" applyBorder="1" applyAlignment="1">
      <alignment horizontal="center" vertical="center" wrapText="1"/>
    </xf>
    <xf numFmtId="0" fontId="3" fillId="25" borderId="37" xfId="0" applyFont="1" applyFill="1" applyBorder="1" applyAlignment="1">
      <alignment horizontal="center" vertical="center" wrapText="1"/>
    </xf>
    <xf numFmtId="0" fontId="3" fillId="25" borderId="106" xfId="0" applyFont="1" applyFill="1" applyBorder="1" applyAlignment="1">
      <alignment horizontal="center" vertical="center" wrapText="1"/>
    </xf>
    <xf numFmtId="0" fontId="0" fillId="8" borderId="87" xfId="0" applyFill="1" applyBorder="1" applyAlignment="1" applyProtection="1">
      <alignment horizontal="left" vertical="top" wrapText="1"/>
      <protection locked="0"/>
    </xf>
    <xf numFmtId="0" fontId="0" fillId="8" borderId="89" xfId="0" applyFill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 applyProtection="1">
      <alignment horizontal="left" vertical="top" wrapText="1"/>
      <protection locked="0"/>
    </xf>
    <xf numFmtId="0" fontId="0" fillId="0" borderId="62" xfId="0" applyFont="1" applyBorder="1" applyAlignment="1" applyProtection="1">
      <alignment horizontal="left" vertical="top" wrapText="1"/>
      <protection locked="0"/>
    </xf>
    <xf numFmtId="0" fontId="0" fillId="0" borderId="16" xfId="0" applyFont="1" applyBorder="1" applyAlignment="1" applyProtection="1">
      <alignment horizontal="left" vertical="top" wrapText="1"/>
      <protection locked="0"/>
    </xf>
    <xf numFmtId="0" fontId="0" fillId="0" borderId="100" xfId="0" applyFont="1" applyBorder="1" applyAlignment="1" applyProtection="1">
      <alignment horizontal="left" vertical="top" wrapText="1"/>
      <protection locked="0"/>
    </xf>
    <xf numFmtId="0" fontId="0" fillId="0" borderId="101" xfId="0" applyFont="1" applyBorder="1" applyAlignment="1" applyProtection="1">
      <alignment horizontal="left" vertical="top" wrapText="1"/>
      <protection locked="0"/>
    </xf>
    <xf numFmtId="0" fontId="0" fillId="0" borderId="102" xfId="0" applyFont="1" applyBorder="1" applyAlignment="1" applyProtection="1">
      <alignment horizontal="left" vertical="top" wrapText="1"/>
      <protection locked="0"/>
    </xf>
    <xf numFmtId="0" fontId="0" fillId="0" borderId="20" xfId="0" applyFont="1" applyFill="1" applyBorder="1" applyAlignment="1">
      <alignment horizontal="center" vertical="center" wrapText="1"/>
    </xf>
    <xf numFmtId="0" fontId="0" fillId="8" borderId="17" xfId="0" applyFill="1" applyBorder="1" applyAlignment="1" applyProtection="1">
      <alignment horizontal="left" vertical="top" wrapText="1"/>
      <protection locked="0"/>
    </xf>
    <xf numFmtId="0" fontId="0" fillId="8" borderId="91" xfId="0" applyFill="1" applyBorder="1" applyAlignment="1" applyProtection="1">
      <alignment horizontal="left" vertical="top" wrapText="1"/>
      <protection locked="0"/>
    </xf>
    <xf numFmtId="0" fontId="0" fillId="8" borderId="100" xfId="0" applyFill="1" applyBorder="1" applyAlignment="1" applyProtection="1">
      <alignment horizontal="left" vertical="top" wrapText="1"/>
      <protection locked="0"/>
    </xf>
    <xf numFmtId="0" fontId="0" fillId="8" borderId="136" xfId="0" applyFill="1" applyBorder="1" applyAlignment="1" applyProtection="1">
      <alignment horizontal="left" vertical="top" wrapText="1"/>
      <protection locked="0"/>
    </xf>
    <xf numFmtId="0" fontId="7" fillId="29" borderId="103" xfId="0" applyFont="1" applyFill="1" applyBorder="1" applyAlignment="1">
      <alignment horizontal="center" vertical="center" wrapText="1"/>
    </xf>
    <xf numFmtId="0" fontId="7" fillId="29" borderId="104" xfId="0" applyFont="1" applyFill="1" applyBorder="1" applyAlignment="1">
      <alignment horizontal="center" vertical="center" wrapText="1"/>
    </xf>
    <xf numFmtId="0" fontId="7" fillId="29" borderId="11" xfId="0" applyFont="1" applyFill="1" applyBorder="1" applyAlignment="1">
      <alignment horizontal="center" vertical="center" wrapText="1"/>
    </xf>
    <xf numFmtId="0" fontId="7" fillId="29" borderId="18" xfId="0" applyFont="1" applyFill="1" applyBorder="1" applyAlignment="1">
      <alignment horizontal="center" vertical="center" wrapText="1"/>
    </xf>
    <xf numFmtId="0" fontId="3" fillId="29" borderId="32" xfId="0" applyFont="1" applyFill="1" applyBorder="1" applyAlignment="1">
      <alignment horizontal="center" vertical="center" wrapText="1"/>
    </xf>
    <xf numFmtId="0" fontId="3" fillId="29" borderId="23" xfId="0" applyFont="1" applyFill="1" applyBorder="1" applyAlignment="1">
      <alignment horizontal="center" vertical="center" wrapText="1"/>
    </xf>
    <xf numFmtId="0" fontId="3" fillId="29" borderId="3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 applyProtection="1">
      <alignment horizontal="left" vertical="top" wrapText="1"/>
      <protection locked="0"/>
    </xf>
    <xf numFmtId="0" fontId="0" fillId="0" borderId="63" xfId="0" applyFont="1" applyFill="1" applyBorder="1" applyAlignment="1" applyProtection="1">
      <alignment horizontal="left" vertical="top" wrapText="1"/>
      <protection locked="0"/>
    </xf>
    <xf numFmtId="0" fontId="0" fillId="0" borderId="34" xfId="0" applyFont="1" applyFill="1" applyBorder="1" applyAlignment="1" applyProtection="1">
      <alignment horizontal="left" vertical="top" wrapText="1"/>
      <protection locked="0"/>
    </xf>
    <xf numFmtId="0" fontId="0" fillId="3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7" xfId="0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7" fillId="29" borderId="10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9" fillId="19" borderId="26" xfId="0" applyFont="1" applyFill="1" applyBorder="1" applyAlignment="1">
      <alignment horizontal="center" vertical="center" wrapText="1"/>
    </xf>
    <xf numFmtId="0" fontId="39" fillId="19" borderId="27" xfId="0" applyFont="1" applyFill="1" applyBorder="1" applyAlignment="1">
      <alignment horizontal="center" vertical="center" wrapText="1"/>
    </xf>
    <xf numFmtId="0" fontId="39" fillId="19" borderId="28" xfId="0" applyFont="1" applyFill="1" applyBorder="1" applyAlignment="1">
      <alignment horizontal="center" vertical="center" wrapText="1"/>
    </xf>
    <xf numFmtId="0" fontId="10" fillId="0" borderId="87" xfId="0" applyFont="1" applyBorder="1" applyAlignment="1" applyProtection="1">
      <alignment horizontal="left" vertical="top" wrapText="1"/>
      <protection locked="0"/>
    </xf>
    <xf numFmtId="0" fontId="10" fillId="0" borderId="88" xfId="0" applyFont="1" applyBorder="1" applyAlignment="1" applyProtection="1">
      <alignment horizontal="left" vertical="top" wrapText="1"/>
      <protection locked="0"/>
    </xf>
    <xf numFmtId="0" fontId="10" fillId="0" borderId="92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10" fillId="0" borderId="62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100" xfId="0" applyFont="1" applyBorder="1" applyAlignment="1" applyProtection="1">
      <alignment horizontal="left" vertical="top" wrapText="1"/>
      <protection locked="0"/>
    </xf>
    <xf numFmtId="0" fontId="10" fillId="0" borderId="101" xfId="0" applyFont="1" applyBorder="1" applyAlignment="1" applyProtection="1">
      <alignment horizontal="left" vertical="top" wrapText="1"/>
      <protection locked="0"/>
    </xf>
    <xf numFmtId="0" fontId="10" fillId="0" borderId="102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2" xfId="0" applyBorder="1" applyAlignment="1" applyProtection="1">
      <alignment horizontal="left" vertical="top" wrapText="1"/>
      <protection locked="0"/>
    </xf>
    <xf numFmtId="0" fontId="5" fillId="28" borderId="63" xfId="0" applyFont="1" applyFill="1" applyBorder="1" applyAlignment="1" applyProtection="1">
      <alignment horizontal="center" vertical="center"/>
      <protection locked="0"/>
    </xf>
    <xf numFmtId="0" fontId="5" fillId="28" borderId="34" xfId="0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left" vertical="top" wrapText="1"/>
      <protection locked="0"/>
    </xf>
    <xf numFmtId="0" fontId="0" fillId="0" borderId="92" xfId="0" applyBorder="1" applyAlignment="1" applyProtection="1">
      <alignment horizontal="left" vertical="top" wrapText="1"/>
      <protection locked="0"/>
    </xf>
    <xf numFmtId="0" fontId="5" fillId="28" borderId="62" xfId="0" applyFont="1" applyFill="1" applyBorder="1" applyAlignment="1" applyProtection="1">
      <alignment horizontal="center" vertical="center"/>
      <protection locked="0"/>
    </xf>
    <xf numFmtId="0" fontId="58" fillId="0" borderId="87" xfId="0" applyFont="1" applyBorder="1" applyAlignment="1" applyProtection="1">
      <alignment horizontal="left" vertical="top" wrapText="1"/>
      <protection locked="0"/>
    </xf>
    <xf numFmtId="0" fontId="58" fillId="0" borderId="92" xfId="0" applyFont="1" applyBorder="1" applyAlignment="1" applyProtection="1">
      <alignment horizontal="left" vertical="top" wrapText="1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8" fillId="0" borderId="16" xfId="0" applyFont="1" applyBorder="1" applyAlignment="1" applyProtection="1">
      <alignment horizontal="left" vertical="top" wrapText="1"/>
      <protection locked="0"/>
    </xf>
    <xf numFmtId="0" fontId="0" fillId="28" borderId="63" xfId="0" applyFont="1" applyFill="1" applyBorder="1" applyAlignment="1" applyProtection="1">
      <alignment horizontal="center" vertical="center"/>
      <protection locked="0"/>
    </xf>
    <xf numFmtId="0" fontId="0" fillId="28" borderId="34" xfId="0" applyFont="1" applyFill="1" applyBorder="1" applyAlignment="1" applyProtection="1">
      <alignment horizontal="center" vertical="center"/>
      <protection locked="0"/>
    </xf>
    <xf numFmtId="0" fontId="58" fillId="0" borderId="101" xfId="0" applyFont="1" applyBorder="1" applyAlignment="1" applyProtection="1">
      <alignment horizontal="left" vertical="top" wrapText="1"/>
      <protection locked="0"/>
    </xf>
    <xf numFmtId="0" fontId="58" fillId="0" borderId="102" xfId="0" applyFont="1" applyBorder="1" applyAlignment="1" applyProtection="1">
      <alignment horizontal="left" vertical="top" wrapText="1"/>
      <protection locked="0"/>
    </xf>
    <xf numFmtId="0" fontId="58" fillId="0" borderId="100" xfId="0" applyFont="1" applyBorder="1" applyAlignment="1" applyProtection="1">
      <alignment horizontal="left" vertical="top" wrapText="1"/>
      <protection locked="0"/>
    </xf>
    <xf numFmtId="0" fontId="10" fillId="0" borderId="27" xfId="0" applyFont="1" applyFill="1" applyBorder="1" applyAlignment="1">
      <alignment horizontal="center" vertical="center" wrapText="1"/>
    </xf>
    <xf numFmtId="0" fontId="0" fillId="28" borderId="94" xfId="0" applyFont="1" applyFill="1" applyBorder="1" applyAlignment="1" applyProtection="1">
      <alignment horizontal="center" vertical="center"/>
      <protection locked="0"/>
    </xf>
    <xf numFmtId="0" fontId="0" fillId="28" borderId="95" xfId="0" applyFont="1" applyFill="1" applyBorder="1" applyAlignment="1" applyProtection="1">
      <alignment horizontal="center" vertical="center"/>
      <protection locked="0"/>
    </xf>
    <xf numFmtId="0" fontId="0" fillId="0" borderId="107" xfId="0" applyFont="1" applyBorder="1" applyAlignment="1" applyProtection="1">
      <alignment horizontal="left" vertical="top" wrapText="1"/>
      <protection locked="0"/>
    </xf>
    <xf numFmtId="0" fontId="0" fillId="0" borderId="27" xfId="0" applyFont="1" applyBorder="1" applyAlignment="1" applyProtection="1">
      <alignment horizontal="left" vertical="top" wrapText="1"/>
      <protection locked="0"/>
    </xf>
    <xf numFmtId="0" fontId="0" fillId="0" borderId="108" xfId="0" applyFont="1" applyBorder="1" applyAlignment="1" applyProtection="1">
      <alignment horizontal="left" vertical="top" wrapText="1"/>
      <protection locked="0"/>
    </xf>
    <xf numFmtId="0" fontId="3" fillId="12" borderId="3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0" fillId="0" borderId="62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5" fillId="28" borderId="88" xfId="0" applyFont="1" applyFill="1" applyBorder="1" applyAlignment="1" applyProtection="1">
      <alignment horizontal="center" vertical="center"/>
      <protection locked="0"/>
    </xf>
    <xf numFmtId="0" fontId="5" fillId="28" borderId="92" xfId="0" applyFont="1" applyFill="1" applyBorder="1" applyAlignment="1" applyProtection="1">
      <alignment horizontal="center" vertical="center"/>
      <protection locked="0"/>
    </xf>
    <xf numFmtId="0" fontId="0" fillId="8" borderId="107" xfId="0" applyFill="1" applyBorder="1" applyAlignment="1" applyProtection="1">
      <alignment horizontal="left" vertical="top" wrapText="1"/>
      <protection locked="0"/>
    </xf>
    <xf numFmtId="0" fontId="0" fillId="8" borderId="28" xfId="0" applyFill="1" applyBorder="1" applyAlignment="1" applyProtection="1">
      <alignment horizontal="left" vertical="top" wrapText="1"/>
      <protection locked="0"/>
    </xf>
    <xf numFmtId="0" fontId="0" fillId="8" borderId="1" xfId="0" applyFill="1" applyBorder="1" applyAlignment="1" applyProtection="1">
      <alignment horizontal="left" vertical="top" wrapText="1"/>
      <protection locked="0"/>
    </xf>
    <xf numFmtId="0" fontId="0" fillId="8" borderId="3" xfId="0" applyFill="1" applyBorder="1" applyAlignment="1" applyProtection="1">
      <alignment horizontal="left" vertical="top" wrapText="1"/>
      <protection locked="0"/>
    </xf>
    <xf numFmtId="0" fontId="0" fillId="8" borderId="21" xfId="0" applyFill="1" applyBorder="1" applyAlignment="1" applyProtection="1">
      <alignment horizontal="left" vertical="top" wrapText="1"/>
      <protection locked="0"/>
    </xf>
    <xf numFmtId="0" fontId="0" fillId="8" borderId="93" xfId="0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center"/>
    </xf>
    <xf numFmtId="0" fontId="3" fillId="12" borderId="107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167" fontId="41" fillId="0" borderId="19" xfId="0" applyNumberFormat="1" applyFont="1" applyBorder="1" applyAlignment="1" applyProtection="1">
      <alignment horizontal="center" vertical="center"/>
      <protection locked="0"/>
    </xf>
    <xf numFmtId="167" fontId="41" fillId="0" borderId="20" xfId="0" applyNumberFormat="1" applyFont="1" applyBorder="1" applyAlignment="1" applyProtection="1">
      <alignment horizontal="center" vertical="center"/>
      <protection locked="0"/>
    </xf>
    <xf numFmtId="167" fontId="41" fillId="0" borderId="22" xfId="0" applyNumberFormat="1" applyFont="1" applyBorder="1" applyAlignment="1" applyProtection="1">
      <alignment horizontal="center" vertical="center"/>
      <protection locked="0"/>
    </xf>
    <xf numFmtId="0" fontId="3" fillId="29" borderId="13" xfId="0" applyFont="1" applyFill="1" applyBorder="1" applyAlignment="1">
      <alignment horizontal="center" vertical="center" wrapText="1"/>
    </xf>
    <xf numFmtId="0" fontId="0" fillId="0" borderId="11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11" xfId="0" applyFont="1" applyBorder="1" applyAlignment="1" applyProtection="1">
      <alignment horizontal="left" vertical="top" wrapText="1"/>
      <protection locked="0"/>
    </xf>
    <xf numFmtId="167" fontId="38" fillId="0" borderId="17" xfId="0" applyNumberFormat="1" applyFont="1" applyFill="1" applyBorder="1" applyAlignment="1">
      <alignment horizontal="center" vertical="center" wrapText="1"/>
    </xf>
    <xf numFmtId="167" fontId="38" fillId="0" borderId="62" xfId="0" applyNumberFormat="1" applyFont="1" applyFill="1" applyBorder="1" applyAlignment="1">
      <alignment horizontal="center" vertical="center" wrapText="1"/>
    </xf>
    <xf numFmtId="167" fontId="38" fillId="0" borderId="91" xfId="0" applyNumberFormat="1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62" xfId="0" applyFont="1" applyFill="1" applyBorder="1" applyAlignment="1">
      <alignment horizontal="center" vertical="center" wrapText="1"/>
    </xf>
    <xf numFmtId="0" fontId="38" fillId="0" borderId="91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62" xfId="0" applyFont="1" applyFill="1" applyBorder="1" applyAlignment="1">
      <alignment horizontal="left" vertical="center" wrapText="1"/>
    </xf>
    <xf numFmtId="0" fontId="37" fillId="0" borderId="91" xfId="0" applyFont="1" applyFill="1" applyBorder="1" applyAlignment="1">
      <alignment horizontal="left" vertical="center" wrapText="1"/>
    </xf>
    <xf numFmtId="0" fontId="37" fillId="0" borderId="100" xfId="0" applyFont="1" applyFill="1" applyBorder="1" applyAlignment="1">
      <alignment horizontal="left" vertical="center" wrapText="1"/>
    </xf>
    <xf numFmtId="0" fontId="37" fillId="0" borderId="101" xfId="0" applyFont="1" applyFill="1" applyBorder="1" applyAlignment="1">
      <alignment horizontal="left" vertical="center" wrapText="1"/>
    </xf>
    <xf numFmtId="0" fontId="37" fillId="0" borderId="13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43" fillId="0" borderId="88" xfId="0" applyFont="1" applyFill="1" applyBorder="1" applyAlignment="1">
      <alignment horizontal="center" vertical="center" wrapText="1"/>
    </xf>
    <xf numFmtId="0" fontId="43" fillId="0" borderId="8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0" fillId="28" borderId="17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91" xfId="0" applyFont="1" applyBorder="1" applyAlignment="1">
      <alignment horizontal="left" vertical="center"/>
    </xf>
    <xf numFmtId="0" fontId="7" fillId="25" borderId="86" xfId="0" applyFont="1" applyFill="1" applyBorder="1" applyAlignment="1">
      <alignment horizontal="center" vertical="center" wrapText="1"/>
    </xf>
    <xf numFmtId="0" fontId="7" fillId="25" borderId="88" xfId="0" applyFont="1" applyFill="1" applyBorder="1" applyAlignment="1">
      <alignment horizontal="center" vertical="center" wrapText="1"/>
    </xf>
    <xf numFmtId="0" fontId="7" fillId="25" borderId="89" xfId="0" applyFont="1" applyFill="1" applyBorder="1" applyAlignment="1">
      <alignment horizontal="center" vertical="center" wrapText="1"/>
    </xf>
    <xf numFmtId="0" fontId="3" fillId="25" borderId="100" xfId="0" applyFont="1" applyFill="1" applyBorder="1" applyAlignment="1">
      <alignment horizontal="center" vertical="center" wrapText="1"/>
    </xf>
    <xf numFmtId="0" fontId="3" fillId="25" borderId="102" xfId="0" applyFont="1" applyFill="1" applyBorder="1" applyAlignment="1">
      <alignment horizontal="center" vertical="center" wrapText="1"/>
    </xf>
    <xf numFmtId="0" fontId="3" fillId="25" borderId="136" xfId="0" applyFont="1" applyFill="1" applyBorder="1" applyAlignment="1">
      <alignment horizontal="center" vertical="center" wrapText="1"/>
    </xf>
    <xf numFmtId="0" fontId="0" fillId="28" borderId="87" xfId="0" applyFont="1" applyFill="1" applyBorder="1" applyAlignment="1">
      <alignment horizontal="center" vertical="center"/>
    </xf>
    <xf numFmtId="0" fontId="0" fillId="28" borderId="92" xfId="0" applyFont="1" applyFill="1" applyBorder="1" applyAlignment="1">
      <alignment horizontal="center" vertical="center"/>
    </xf>
    <xf numFmtId="0" fontId="0" fillId="33" borderId="87" xfId="0" applyFill="1" applyBorder="1" applyAlignment="1">
      <alignment horizontal="center" vertical="center"/>
    </xf>
    <xf numFmtId="0" fontId="0" fillId="33" borderId="92" xfId="0" applyFill="1" applyBorder="1" applyAlignment="1">
      <alignment horizontal="center" vertical="center"/>
    </xf>
    <xf numFmtId="0" fontId="0" fillId="0" borderId="87" xfId="0" applyFont="1" applyBorder="1" applyAlignment="1">
      <alignment horizontal="left" vertical="center"/>
    </xf>
    <xf numFmtId="0" fontId="0" fillId="0" borderId="89" xfId="0" applyFont="1" applyBorder="1" applyAlignment="1">
      <alignment horizontal="left" vertical="center"/>
    </xf>
    <xf numFmtId="0" fontId="0" fillId="33" borderId="100" xfId="0" applyFill="1" applyBorder="1" applyAlignment="1">
      <alignment horizontal="center" vertical="center"/>
    </xf>
    <xf numFmtId="0" fontId="0" fillId="33" borderId="102" xfId="0" applyFill="1" applyBorder="1" applyAlignment="1">
      <alignment horizontal="center" vertical="center"/>
    </xf>
    <xf numFmtId="0" fontId="0" fillId="0" borderId="100" xfId="0" applyFont="1" applyBorder="1" applyAlignment="1">
      <alignment horizontal="left" vertical="center"/>
    </xf>
    <xf numFmtId="0" fontId="0" fillId="0" borderId="136" xfId="0" applyFont="1" applyBorder="1" applyAlignment="1">
      <alignment horizontal="left" vertical="center"/>
    </xf>
    <xf numFmtId="0" fontId="7" fillId="29" borderId="19" xfId="0" applyFont="1" applyFill="1" applyBorder="1" applyAlignment="1">
      <alignment horizontal="center" vertical="center" wrapText="1"/>
    </xf>
    <xf numFmtId="0" fontId="7" fillId="29" borderId="20" xfId="0" applyFont="1" applyFill="1" applyBorder="1" applyAlignment="1">
      <alignment horizontal="center" vertical="center" wrapText="1"/>
    </xf>
    <xf numFmtId="0" fontId="7" fillId="29" borderId="22" xfId="0" applyFont="1" applyFill="1" applyBorder="1" applyAlignment="1">
      <alignment horizontal="center" vertical="center" wrapText="1"/>
    </xf>
    <xf numFmtId="0" fontId="0" fillId="0" borderId="88" xfId="0" applyFont="1" applyBorder="1" applyAlignment="1">
      <alignment horizontal="left" vertical="center"/>
    </xf>
    <xf numFmtId="0" fontId="0" fillId="0" borderId="92" xfId="0" applyFont="1" applyBorder="1" applyAlignment="1">
      <alignment horizontal="left" vertical="center"/>
    </xf>
    <xf numFmtId="0" fontId="0" fillId="0" borderId="62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8" borderId="87" xfId="0" applyFill="1" applyBorder="1" applyAlignment="1">
      <alignment horizontal="center" vertical="center"/>
    </xf>
    <xf numFmtId="0" fontId="0" fillId="8" borderId="92" xfId="0" applyFill="1" applyBorder="1" applyAlignment="1">
      <alignment horizontal="center" vertical="center"/>
    </xf>
    <xf numFmtId="0" fontId="0" fillId="0" borderId="101" xfId="0" applyFont="1" applyBorder="1" applyAlignment="1">
      <alignment horizontal="left" vertical="center"/>
    </xf>
    <xf numFmtId="0" fontId="0" fillId="0" borderId="102" xfId="0" applyFont="1" applyBorder="1" applyAlignment="1">
      <alignment horizontal="left" vertical="center"/>
    </xf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3" fillId="29" borderId="100" xfId="0" applyFont="1" applyFill="1" applyBorder="1" applyAlignment="1">
      <alignment horizontal="center" vertical="center" wrapText="1"/>
    </xf>
    <xf numFmtId="0" fontId="3" fillId="29" borderId="101" xfId="0" applyFont="1" applyFill="1" applyBorder="1" applyAlignment="1">
      <alignment horizontal="center" vertical="center" wrapText="1"/>
    </xf>
    <xf numFmtId="0" fontId="3" fillId="29" borderId="102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left" vertical="center" wrapText="1"/>
    </xf>
    <xf numFmtId="0" fontId="1" fillId="0" borderId="88" xfId="0" applyFont="1" applyFill="1" applyBorder="1" applyAlignment="1">
      <alignment horizontal="left" vertical="center" wrapText="1"/>
    </xf>
    <xf numFmtId="0" fontId="1" fillId="0" borderId="92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6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00" xfId="0" applyFont="1" applyFill="1" applyBorder="1" applyAlignment="1">
      <alignment horizontal="left" vertical="center" wrapText="1"/>
    </xf>
    <xf numFmtId="0" fontId="1" fillId="0" borderId="101" xfId="0" applyFont="1" applyFill="1" applyBorder="1" applyAlignment="1">
      <alignment horizontal="left" vertical="center" wrapText="1"/>
    </xf>
    <xf numFmtId="0" fontId="1" fillId="0" borderId="102" xfId="0" applyFont="1" applyFill="1" applyBorder="1" applyAlignment="1">
      <alignment horizontal="left" vertical="center" wrapText="1"/>
    </xf>
    <xf numFmtId="0" fontId="0" fillId="8" borderId="100" xfId="0" applyFill="1" applyBorder="1" applyAlignment="1">
      <alignment horizontal="center" vertical="center"/>
    </xf>
    <xf numFmtId="0" fontId="0" fillId="8" borderId="102" xfId="0" applyFill="1" applyBorder="1" applyAlignment="1">
      <alignment horizontal="center" vertical="center"/>
    </xf>
    <xf numFmtId="0" fontId="7" fillId="29" borderId="86" xfId="0" applyFont="1" applyFill="1" applyBorder="1" applyAlignment="1">
      <alignment horizontal="center" vertical="center" wrapText="1"/>
    </xf>
    <xf numFmtId="0" fontId="7" fillId="29" borderId="88" xfId="0" applyFont="1" applyFill="1" applyBorder="1" applyAlignment="1">
      <alignment horizontal="center" vertical="center" wrapText="1"/>
    </xf>
    <xf numFmtId="0" fontId="7" fillId="29" borderId="89" xfId="0" applyFont="1" applyFill="1" applyBorder="1" applyAlignment="1">
      <alignment horizontal="center" vertical="center" wrapText="1"/>
    </xf>
    <xf numFmtId="0" fontId="0" fillId="33" borderId="87" xfId="0" applyFill="1" applyBorder="1" applyAlignment="1">
      <alignment horizontal="center" vertical="center" wrapText="1"/>
    </xf>
    <xf numFmtId="0" fontId="0" fillId="33" borderId="92" xfId="0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0" fillId="0" borderId="101" xfId="0" applyFont="1" applyBorder="1" applyAlignment="1">
      <alignment horizontal="left" vertical="center"/>
    </xf>
    <xf numFmtId="0" fontId="10" fillId="0" borderId="102" xfId="0" applyFont="1" applyBorder="1" applyAlignment="1">
      <alignment horizontal="left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10" fillId="0" borderId="87" xfId="0" applyFont="1" applyBorder="1" applyAlignment="1">
      <alignment horizontal="left" vertical="center"/>
    </xf>
    <xf numFmtId="0" fontId="10" fillId="0" borderId="88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0" fontId="5" fillId="28" borderId="17" xfId="0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5" fillId="28" borderId="87" xfId="0" applyFont="1" applyFill="1" applyBorder="1" applyAlignment="1">
      <alignment horizontal="center" vertical="center"/>
    </xf>
    <xf numFmtId="0" fontId="5" fillId="28" borderId="92" xfId="0" applyFont="1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5" fillId="0" borderId="100" xfId="0" applyFont="1" applyBorder="1" applyAlignment="1">
      <alignment horizontal="left" vertical="center"/>
    </xf>
    <xf numFmtId="0" fontId="5" fillId="0" borderId="102" xfId="0" applyFont="1" applyBorder="1" applyAlignment="1">
      <alignment horizontal="left" vertical="center"/>
    </xf>
    <xf numFmtId="0" fontId="5" fillId="0" borderId="87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0" fillId="0" borderId="87" xfId="0" applyFont="1" applyBorder="1" applyAlignment="1">
      <alignment horizontal="left" vertical="center"/>
    </xf>
    <xf numFmtId="0" fontId="40" fillId="0" borderId="92" xfId="0" applyFont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 wrapText="1"/>
    </xf>
    <xf numFmtId="0" fontId="0" fillId="28" borderId="100" xfId="0" applyFont="1" applyFill="1" applyBorder="1" applyAlignment="1">
      <alignment horizontal="center" vertical="center"/>
    </xf>
    <xf numFmtId="0" fontId="0" fillId="28" borderId="102" xfId="0" applyFont="1" applyFill="1" applyBorder="1" applyAlignment="1">
      <alignment horizontal="center" vertical="center"/>
    </xf>
    <xf numFmtId="0" fontId="3" fillId="12" borderId="36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0" fillId="0" borderId="87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8" borderId="91" xfId="0" applyFill="1" applyBorder="1" applyAlignment="1">
      <alignment horizontal="center" vertical="center"/>
    </xf>
    <xf numFmtId="0" fontId="0" fillId="8" borderId="89" xfId="0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5" fillId="28" borderId="100" xfId="0" applyFont="1" applyFill="1" applyBorder="1" applyAlignment="1">
      <alignment horizontal="center" vertical="center"/>
    </xf>
    <xf numFmtId="0" fontId="5" fillId="28" borderId="102" xfId="0" applyFont="1" applyFill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" fillId="12" borderId="87" xfId="0" applyFont="1" applyFill="1" applyBorder="1" applyAlignment="1">
      <alignment horizontal="center" vertical="center" wrapText="1"/>
    </xf>
    <xf numFmtId="0" fontId="3" fillId="12" borderId="88" xfId="0" applyFont="1" applyFill="1" applyBorder="1" applyAlignment="1">
      <alignment horizontal="center" vertical="center" wrapText="1"/>
    </xf>
    <xf numFmtId="0" fontId="3" fillId="12" borderId="89" xfId="0" applyFont="1" applyFill="1" applyBorder="1" applyAlignment="1">
      <alignment horizontal="center" vertical="center" wrapText="1"/>
    </xf>
    <xf numFmtId="0" fontId="0" fillId="0" borderId="100" xfId="0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0" fillId="0" borderId="136" xfId="0" applyBorder="1" applyAlignment="1">
      <alignment horizontal="left" vertical="center"/>
    </xf>
    <xf numFmtId="167" fontId="41" fillId="0" borderId="19" xfId="0" applyNumberFormat="1" applyFont="1" applyBorder="1" applyAlignment="1">
      <alignment horizontal="center" vertical="center"/>
    </xf>
    <xf numFmtId="167" fontId="41" fillId="0" borderId="20" xfId="0" applyNumberFormat="1" applyFont="1" applyBorder="1" applyAlignment="1">
      <alignment horizontal="center" vertical="center"/>
    </xf>
    <xf numFmtId="167" fontId="41" fillId="0" borderId="22" xfId="0" applyNumberFormat="1" applyFont="1" applyBorder="1" applyAlignment="1">
      <alignment horizontal="center" vertical="center"/>
    </xf>
    <xf numFmtId="0" fontId="49" fillId="32" borderId="115" xfId="4" applyFont="1" applyFill="1" applyBorder="1" applyAlignment="1">
      <alignment horizontal="center" vertical="center" wrapText="1"/>
    </xf>
    <xf numFmtId="0" fontId="47" fillId="0" borderId="115" xfId="4" applyFont="1" applyBorder="1"/>
    <xf numFmtId="0" fontId="46" fillId="30" borderId="112" xfId="4" applyFont="1" applyFill="1" applyBorder="1" applyAlignment="1">
      <alignment horizontal="center" vertical="center" wrapText="1"/>
    </xf>
    <xf numFmtId="0" fontId="47" fillId="0" borderId="113" xfId="4" applyFont="1" applyBorder="1"/>
    <xf numFmtId="0" fontId="47" fillId="0" borderId="114" xfId="4" applyFont="1" applyBorder="1"/>
    <xf numFmtId="0" fontId="46" fillId="31" borderId="112" xfId="4" applyFont="1" applyFill="1" applyBorder="1" applyAlignment="1">
      <alignment horizontal="center" vertical="center" wrapText="1"/>
    </xf>
    <xf numFmtId="0" fontId="48" fillId="0" borderId="112" xfId="4" applyFont="1" applyBorder="1" applyAlignment="1">
      <alignment horizontal="center" vertical="center" wrapText="1"/>
    </xf>
    <xf numFmtId="0" fontId="52" fillId="0" borderId="116" xfId="4" applyFont="1" applyBorder="1" applyAlignment="1">
      <alignment horizontal="center" vertical="center"/>
    </xf>
    <xf numFmtId="0" fontId="47" fillId="0" borderId="120" xfId="4" applyFont="1" applyBorder="1"/>
    <xf numFmtId="0" fontId="52" fillId="0" borderId="118" xfId="4" applyFont="1" applyBorder="1" applyAlignment="1">
      <alignment horizontal="center" vertical="center" wrapText="1"/>
    </xf>
    <xf numFmtId="0" fontId="47" fillId="0" borderId="122" xfId="4" applyFont="1" applyBorder="1"/>
    <xf numFmtId="0" fontId="45" fillId="0" borderId="118" xfId="4" applyFont="1" applyBorder="1" applyAlignment="1">
      <alignment horizontal="center" vertical="center" wrapText="1"/>
    </xf>
    <xf numFmtId="0" fontId="52" fillId="0" borderId="119" xfId="4" applyFont="1" applyBorder="1" applyAlignment="1">
      <alignment horizontal="left" vertical="center" wrapText="1"/>
    </xf>
    <xf numFmtId="0" fontId="47" fillId="0" borderId="127" xfId="4" applyFont="1" applyBorder="1"/>
    <xf numFmtId="0" fontId="51" fillId="32" borderId="115" xfId="4" applyFont="1" applyFill="1" applyBorder="1" applyAlignment="1">
      <alignment horizontal="center" vertical="center" wrapText="1"/>
    </xf>
    <xf numFmtId="0" fontId="47" fillId="0" borderId="123" xfId="4" applyFont="1" applyBorder="1"/>
    <xf numFmtId="0" fontId="22" fillId="0" borderId="116" xfId="4" applyFont="1" applyBorder="1" applyAlignment="1">
      <alignment horizontal="center" vertical="center" wrapText="1"/>
    </xf>
    <xf numFmtId="0" fontId="47" fillId="0" borderId="124" xfId="4" applyFont="1" applyBorder="1" applyAlignment="1">
      <alignment horizontal="center" vertical="center"/>
    </xf>
    <xf numFmtId="0" fontId="47" fillId="0" borderId="126" xfId="4" applyFont="1" applyBorder="1"/>
    <xf numFmtId="0" fontId="45" fillId="0" borderId="134" xfId="4" applyFont="1" applyBorder="1" applyAlignment="1">
      <alignment horizontal="center" vertical="center"/>
    </xf>
    <xf numFmtId="0" fontId="47" fillId="0" borderId="134" xfId="4" applyFont="1" applyBorder="1"/>
    <xf numFmtId="0" fontId="52" fillId="0" borderId="118" xfId="4" applyFont="1" applyBorder="1" applyAlignment="1">
      <alignment horizontal="left" vertical="center" wrapText="1"/>
    </xf>
    <xf numFmtId="0" fontId="0" fillId="18" borderId="41" xfId="0" applyFill="1" applyBorder="1" applyAlignment="1">
      <alignment horizontal="center" vertical="center" wrapText="1"/>
    </xf>
    <xf numFmtId="0" fontId="0" fillId="18" borderId="44" xfId="0" applyFill="1" applyBorder="1" applyAlignment="1">
      <alignment horizontal="center" vertical="center" wrapText="1"/>
    </xf>
    <xf numFmtId="0" fontId="22" fillId="8" borderId="77" xfId="0" applyFont="1" applyFill="1" applyBorder="1" applyAlignment="1">
      <alignment horizontal="center" vertical="center" wrapText="1"/>
    </xf>
    <xf numFmtId="0" fontId="22" fillId="8" borderId="78" xfId="0" applyFont="1" applyFill="1" applyBorder="1" applyAlignment="1">
      <alignment horizontal="center" vertical="center" wrapText="1"/>
    </xf>
    <xf numFmtId="0" fontId="22" fillId="8" borderId="79" xfId="0" applyFont="1" applyFill="1" applyBorder="1" applyAlignment="1">
      <alignment horizontal="center" vertical="center" wrapText="1"/>
    </xf>
    <xf numFmtId="0" fontId="22" fillId="8" borderId="8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8" borderId="81" xfId="0" applyFont="1" applyFill="1" applyBorder="1" applyAlignment="1">
      <alignment horizontal="center" vertical="center" wrapText="1"/>
    </xf>
    <xf numFmtId="0" fontId="1" fillId="18" borderId="41" xfId="0" applyFont="1" applyFill="1" applyBorder="1" applyAlignment="1">
      <alignment horizontal="center" vertical="center" wrapText="1"/>
    </xf>
    <xf numFmtId="0" fontId="15" fillId="18" borderId="74" xfId="0" applyFont="1" applyFill="1" applyBorder="1" applyAlignment="1">
      <alignment horizontal="center" vertical="center"/>
    </xf>
    <xf numFmtId="0" fontId="15" fillId="18" borderId="75" xfId="0" applyFont="1" applyFill="1" applyBorder="1" applyAlignment="1">
      <alignment horizontal="center" vertical="center"/>
    </xf>
    <xf numFmtId="0" fontId="15" fillId="18" borderId="76" xfId="0" applyFont="1" applyFill="1" applyBorder="1" applyAlignment="1">
      <alignment horizontal="center" vertical="center"/>
    </xf>
    <xf numFmtId="0" fontId="23" fillId="8" borderId="80" xfId="3" applyFont="1" applyFill="1" applyBorder="1" applyAlignment="1">
      <alignment horizontal="left" vertical="top" wrapText="1"/>
    </xf>
    <xf numFmtId="0" fontId="23" fillId="8" borderId="0" xfId="3" applyFont="1" applyFill="1" applyBorder="1" applyAlignment="1">
      <alignment horizontal="left" vertical="top" wrapText="1"/>
    </xf>
    <xf numFmtId="0" fontId="23" fillId="8" borderId="81" xfId="3" applyFont="1" applyFill="1" applyBorder="1" applyAlignment="1">
      <alignment horizontal="left" vertical="top" wrapText="1"/>
    </xf>
    <xf numFmtId="0" fontId="0" fillId="8" borderId="0" xfId="0" applyFill="1" applyBorder="1" applyAlignment="1">
      <alignment horizontal="center" vertical="center"/>
    </xf>
    <xf numFmtId="0" fontId="0" fillId="8" borderId="80" xfId="0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textRotation="90" wrapText="1"/>
    </xf>
    <xf numFmtId="0" fontId="28" fillId="0" borderId="0" xfId="0" applyFont="1" applyBorder="1" applyAlignment="1">
      <alignment horizontal="left" vertical="center" textRotation="90" wrapText="1"/>
    </xf>
    <xf numFmtId="0" fontId="0" fillId="0" borderId="66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textRotation="90" wrapText="1"/>
    </xf>
    <xf numFmtId="0" fontId="28" fillId="0" borderId="47" xfId="0" applyFont="1" applyBorder="1" applyAlignment="1">
      <alignment horizontal="left" vertical="center" textRotation="90" wrapText="1"/>
    </xf>
    <xf numFmtId="0" fontId="28" fillId="0" borderId="24" xfId="0" applyFont="1" applyBorder="1" applyAlignment="1">
      <alignment horizontal="left" vertical="center" textRotation="90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textRotation="90" wrapText="1"/>
    </xf>
    <xf numFmtId="0" fontId="29" fillId="0" borderId="47" xfId="0" applyFont="1" applyBorder="1" applyAlignment="1">
      <alignment horizontal="left" vertical="center" textRotation="90" wrapText="1"/>
    </xf>
    <xf numFmtId="0" fontId="29" fillId="0" borderId="24" xfId="0" applyFont="1" applyBorder="1" applyAlignment="1">
      <alignment horizontal="left" vertical="center" textRotation="90" wrapText="1"/>
    </xf>
    <xf numFmtId="0" fontId="2" fillId="13" borderId="27" xfId="0" applyFont="1" applyFill="1" applyBorder="1" applyAlignment="1">
      <alignment horizontal="left" vertical="center" wrapText="1"/>
    </xf>
    <xf numFmtId="0" fontId="2" fillId="13" borderId="28" xfId="0" applyFont="1" applyFill="1" applyBorder="1" applyAlignment="1">
      <alignment horizontal="left" vertical="center" wrapText="1"/>
    </xf>
    <xf numFmtId="0" fontId="2" fillId="13" borderId="23" xfId="0" applyFont="1" applyFill="1" applyBorder="1" applyAlignment="1">
      <alignment horizontal="left" vertical="center" wrapText="1"/>
    </xf>
    <xf numFmtId="0" fontId="2" fillId="13" borderId="29" xfId="0" applyFont="1" applyFill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" fillId="14" borderId="30" xfId="0" applyFont="1" applyFill="1" applyBorder="1" applyAlignment="1">
      <alignment horizontal="left" vertical="center" wrapText="1"/>
    </xf>
    <xf numFmtId="0" fontId="3" fillId="14" borderId="31" xfId="0" applyFont="1" applyFill="1" applyBorder="1" applyAlignment="1">
      <alignment horizontal="left" vertical="center" wrapText="1"/>
    </xf>
    <xf numFmtId="0" fontId="3" fillId="14" borderId="26" xfId="0" applyFont="1" applyFill="1" applyBorder="1" applyAlignment="1">
      <alignment horizontal="left" vertical="center" wrapText="1"/>
    </xf>
    <xf numFmtId="0" fontId="3" fillId="14" borderId="28" xfId="0" applyFont="1" applyFill="1" applyBorder="1" applyAlignment="1">
      <alignment horizontal="left" vertical="center" wrapText="1"/>
    </xf>
    <xf numFmtId="0" fontId="3" fillId="14" borderId="24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left" vertical="center" wrapText="1"/>
    </xf>
  </cellXfs>
  <cellStyles count="5">
    <cellStyle name="Hypertextové prepojenie" xfId="3" builtinId="8"/>
    <cellStyle name="Normálna 2" xfId="4"/>
    <cellStyle name="Normálne" xfId="0" builtinId="0"/>
    <cellStyle name="Normálne 2" xfId="1"/>
    <cellStyle name="Text upozornenia" xfId="2" builtinId="11"/>
  </cellStyles>
  <dxfs count="216">
    <dxf>
      <font>
        <color rgb="FF9C0006"/>
      </font>
      <fill>
        <patternFill>
          <bgColor rgb="FFFFC7CE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b val="0"/>
        <i/>
        <strike/>
        <color rgb="FFFF0000"/>
      </font>
      <fill>
        <patternFill>
          <bgColor theme="2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CE292"/>
        </patternFill>
      </fill>
    </dxf>
    <dxf>
      <fill>
        <patternFill>
          <bgColor rgb="FFFFFFB3"/>
        </patternFill>
      </fill>
    </dxf>
    <dxf>
      <fill>
        <patternFill>
          <bgColor rgb="FFFFBDBD"/>
        </patternFill>
      </fill>
    </dxf>
    <dxf>
      <fill>
        <patternFill>
          <bgColor theme="4" tint="0.59996337778862885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colors>
    <mruColors>
      <color rgb="FFFFBDBD"/>
      <color rgb="FFFF8585"/>
      <color rgb="FFF87890"/>
      <color rgb="FFF75B79"/>
      <color rgb="FFFA98AB"/>
      <color rgb="FFF70920"/>
      <color rgb="FFBCE292"/>
      <color rgb="FFFFFFB3"/>
      <color rgb="FFEA4242"/>
      <color rgb="FFB996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433614</xdr:colOff>
      <xdr:row>55</xdr:row>
      <xdr:rowOff>76200</xdr:rowOff>
    </xdr:from>
    <xdr:to>
      <xdr:col>9</xdr:col>
      <xdr:colOff>1233714</xdr:colOff>
      <xdr:row>56</xdr:row>
      <xdr:rowOff>139700</xdr:rowOff>
    </xdr:to>
    <xdr:sp macro="" textlink="">
      <xdr:nvSpPr>
        <xdr:cNvPr id="22" name="Šípka doprava 21"/>
        <xdr:cNvSpPr/>
      </xdr:nvSpPr>
      <xdr:spPr>
        <a:xfrm>
          <a:off x="13686971" y="11270343"/>
          <a:ext cx="800100" cy="244928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9</xdr:col>
      <xdr:colOff>1807029</xdr:colOff>
      <xdr:row>55</xdr:row>
      <xdr:rowOff>69850</xdr:rowOff>
    </xdr:from>
    <xdr:to>
      <xdr:col>10</xdr:col>
      <xdr:colOff>365579</xdr:colOff>
      <xdr:row>56</xdr:row>
      <xdr:rowOff>133350</xdr:rowOff>
    </xdr:to>
    <xdr:sp macro="" textlink="">
      <xdr:nvSpPr>
        <xdr:cNvPr id="23" name="Šípka doprava 22"/>
        <xdr:cNvSpPr/>
      </xdr:nvSpPr>
      <xdr:spPr>
        <a:xfrm>
          <a:off x="15060386" y="11263993"/>
          <a:ext cx="663122" cy="244928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10</xdr:col>
      <xdr:colOff>823686</xdr:colOff>
      <xdr:row>55</xdr:row>
      <xdr:rowOff>67129</xdr:rowOff>
    </xdr:from>
    <xdr:to>
      <xdr:col>10</xdr:col>
      <xdr:colOff>1623786</xdr:colOff>
      <xdr:row>56</xdr:row>
      <xdr:rowOff>130629</xdr:rowOff>
    </xdr:to>
    <xdr:sp macro="" textlink="">
      <xdr:nvSpPr>
        <xdr:cNvPr id="24" name="Šípka doprava 23"/>
        <xdr:cNvSpPr/>
      </xdr:nvSpPr>
      <xdr:spPr>
        <a:xfrm>
          <a:off x="16181615" y="11261272"/>
          <a:ext cx="800100" cy="244928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323850</xdr:colOff>
      <xdr:row>55</xdr:row>
      <xdr:rowOff>76200</xdr:rowOff>
    </xdr:from>
    <xdr:to>
      <xdr:col>1</xdr:col>
      <xdr:colOff>1123950</xdr:colOff>
      <xdr:row>56</xdr:row>
      <xdr:rowOff>139700</xdr:rowOff>
    </xdr:to>
    <xdr:sp macro="" textlink="">
      <xdr:nvSpPr>
        <xdr:cNvPr id="25" name="Šípka doprava 24"/>
        <xdr:cNvSpPr/>
      </xdr:nvSpPr>
      <xdr:spPr>
        <a:xfrm>
          <a:off x="1377950" y="11391900"/>
          <a:ext cx="800100" cy="247650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1765300</xdr:colOff>
      <xdr:row>55</xdr:row>
      <xdr:rowOff>82550</xdr:rowOff>
    </xdr:from>
    <xdr:to>
      <xdr:col>2</xdr:col>
      <xdr:colOff>774700</xdr:colOff>
      <xdr:row>56</xdr:row>
      <xdr:rowOff>146050</xdr:rowOff>
    </xdr:to>
    <xdr:sp macro="" textlink="">
      <xdr:nvSpPr>
        <xdr:cNvPr id="26" name="Šípka doprava 25"/>
        <xdr:cNvSpPr/>
      </xdr:nvSpPr>
      <xdr:spPr>
        <a:xfrm>
          <a:off x="2819400" y="11398250"/>
          <a:ext cx="800100" cy="247650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</xdr:col>
      <xdr:colOff>1352550</xdr:colOff>
      <xdr:row>55</xdr:row>
      <xdr:rowOff>88900</xdr:rowOff>
    </xdr:from>
    <xdr:to>
      <xdr:col>3</xdr:col>
      <xdr:colOff>361950</xdr:colOff>
      <xdr:row>56</xdr:row>
      <xdr:rowOff>152400</xdr:rowOff>
    </xdr:to>
    <xdr:sp macro="" textlink="">
      <xdr:nvSpPr>
        <xdr:cNvPr id="27" name="Šípka doprava 26"/>
        <xdr:cNvSpPr/>
      </xdr:nvSpPr>
      <xdr:spPr>
        <a:xfrm>
          <a:off x="4197350" y="11404600"/>
          <a:ext cx="800100" cy="247650"/>
        </a:xfrm>
        <a:prstGeom prst="rightArrow">
          <a:avLst/>
        </a:prstGeom>
        <a:solidFill>
          <a:srgbClr val="F70920"/>
        </a:solidFill>
        <a:ln>
          <a:solidFill>
            <a:srgbClr val="F7092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18444" name="TlacidloMonitoring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k-SK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Vytvoriť monitoring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7" tint="0.79998168889431442"/>
  </sheetPr>
  <dimension ref="A1:AC16"/>
  <sheetViews>
    <sheetView showGridLines="0" tabSelected="1" zoomScale="85" zoomScaleNormal="85" workbookViewId="0">
      <pane ySplit="3" topLeftCell="A4" activePane="bottomLeft" state="frozen"/>
      <selection pane="bottomLeft" activeCell="L15" sqref="L15"/>
    </sheetView>
  </sheetViews>
  <sheetFormatPr defaultColWidth="8.85546875" defaultRowHeight="15" x14ac:dyDescent="0.25"/>
  <cols>
    <col min="1" max="1" width="15.5703125" style="254" customWidth="1"/>
    <col min="2" max="2" width="15.140625" style="254" bestFit="1" customWidth="1"/>
    <col min="3" max="3" width="7.140625" style="254" customWidth="1"/>
    <col min="4" max="4" width="7.42578125" style="254" customWidth="1"/>
    <col min="5" max="5" width="16" style="254" bestFit="1" customWidth="1"/>
    <col min="6" max="6" width="13.42578125" style="254" customWidth="1"/>
    <col min="7" max="7" width="19.42578125" style="254" bestFit="1" customWidth="1"/>
    <col min="8" max="8" width="7.42578125" style="254" customWidth="1"/>
    <col min="9" max="9" width="7.5703125" style="254" customWidth="1"/>
    <col min="10" max="10" width="9.5703125" style="254" customWidth="1"/>
    <col min="11" max="11" width="11.5703125" style="254" customWidth="1"/>
    <col min="12" max="12" width="13.42578125" style="254" customWidth="1"/>
    <col min="13" max="16" width="12.42578125" style="254" customWidth="1"/>
    <col min="17" max="21" width="8.85546875" style="254"/>
    <col min="22" max="22" width="26.5703125" style="254" customWidth="1"/>
    <col min="23" max="23" width="8.85546875" style="254"/>
    <col min="24" max="24" width="19" style="254" customWidth="1"/>
    <col min="25" max="28" width="8.85546875" style="254"/>
    <col min="29" max="29" width="25.5703125" style="254" customWidth="1"/>
    <col min="30" max="16384" width="8.85546875" style="254"/>
  </cols>
  <sheetData>
    <row r="1" spans="1:29" ht="19.350000000000001" customHeight="1" thickBot="1" x14ac:dyDescent="0.35">
      <c r="A1" s="407" t="s">
        <v>274</v>
      </c>
      <c r="B1" s="408"/>
      <c r="C1" s="408"/>
      <c r="D1" s="408"/>
      <c r="E1" s="408"/>
      <c r="F1" s="408"/>
      <c r="G1" s="409"/>
      <c r="H1" s="404" t="s">
        <v>275</v>
      </c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6"/>
      <c r="V1" s="401" t="s">
        <v>276</v>
      </c>
      <c r="W1" s="402"/>
      <c r="X1" s="402"/>
      <c r="Y1" s="402"/>
      <c r="Z1" s="402"/>
      <c r="AA1" s="402"/>
      <c r="AB1" s="402"/>
      <c r="AC1" s="403"/>
    </row>
    <row r="2" spans="1:29" ht="84" customHeight="1" x14ac:dyDescent="0.25">
      <c r="A2" s="410" t="s">
        <v>214</v>
      </c>
      <c r="B2" s="393" t="s">
        <v>36</v>
      </c>
      <c r="C2" s="393" t="s">
        <v>37</v>
      </c>
      <c r="D2" s="393" t="s">
        <v>38</v>
      </c>
      <c r="E2" s="393" t="s">
        <v>22</v>
      </c>
      <c r="F2" s="393" t="s">
        <v>14</v>
      </c>
      <c r="G2" s="391" t="s">
        <v>43</v>
      </c>
      <c r="H2" s="389" t="s">
        <v>16</v>
      </c>
      <c r="I2" s="414" t="s">
        <v>21</v>
      </c>
      <c r="J2" s="412" t="s">
        <v>18</v>
      </c>
      <c r="K2" s="414" t="s">
        <v>17</v>
      </c>
      <c r="L2" s="414" t="s">
        <v>34</v>
      </c>
      <c r="M2" s="414" t="s">
        <v>31</v>
      </c>
      <c r="N2" s="414" t="s">
        <v>32</v>
      </c>
      <c r="O2" s="414" t="s">
        <v>33</v>
      </c>
      <c r="P2" s="414" t="s">
        <v>35</v>
      </c>
      <c r="Q2" s="412" t="s">
        <v>19</v>
      </c>
      <c r="R2" s="257" t="s">
        <v>20</v>
      </c>
      <c r="S2" s="258" t="s">
        <v>233</v>
      </c>
      <c r="T2" s="258" t="s">
        <v>232</v>
      </c>
      <c r="U2" s="259" t="s">
        <v>234</v>
      </c>
      <c r="V2" s="399" t="s">
        <v>15</v>
      </c>
      <c r="W2" s="397" t="s">
        <v>23</v>
      </c>
      <c r="X2" s="397" t="s">
        <v>24</v>
      </c>
      <c r="Y2" s="397" t="s">
        <v>25</v>
      </c>
      <c r="Z2" s="397" t="s">
        <v>26</v>
      </c>
      <c r="AA2" s="397" t="s">
        <v>27</v>
      </c>
      <c r="AB2" s="397" t="s">
        <v>205</v>
      </c>
      <c r="AC2" s="395" t="s">
        <v>887</v>
      </c>
    </row>
    <row r="3" spans="1:29" ht="14.45" customHeight="1" thickBot="1" x14ac:dyDescent="0.3">
      <c r="A3" s="411"/>
      <c r="B3" s="394"/>
      <c r="C3" s="394"/>
      <c r="D3" s="394"/>
      <c r="E3" s="394"/>
      <c r="F3" s="394"/>
      <c r="G3" s="392"/>
      <c r="H3" s="390"/>
      <c r="I3" s="415"/>
      <c r="J3" s="413"/>
      <c r="K3" s="415"/>
      <c r="L3" s="415"/>
      <c r="M3" s="415"/>
      <c r="N3" s="415"/>
      <c r="O3" s="415"/>
      <c r="P3" s="415"/>
      <c r="Q3" s="413"/>
      <c r="R3" s="261"/>
      <c r="S3" s="262"/>
      <c r="T3" s="262"/>
      <c r="U3" s="263"/>
      <c r="V3" s="400"/>
      <c r="W3" s="398"/>
      <c r="X3" s="398"/>
      <c r="Y3" s="398"/>
      <c r="Z3" s="398"/>
      <c r="AA3" s="398"/>
      <c r="AB3" s="398"/>
      <c r="AC3" s="396"/>
    </row>
    <row r="4" spans="1:29" x14ac:dyDescent="0.25">
      <c r="A4" s="327"/>
      <c r="B4" s="270"/>
      <c r="C4" s="19"/>
      <c r="D4" s="19"/>
      <c r="E4" s="19"/>
      <c r="F4" s="32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330"/>
    </row>
    <row r="5" spans="1:29" x14ac:dyDescent="0.25">
      <c r="A5" s="329"/>
      <c r="B5" s="270"/>
      <c r="C5" s="325"/>
      <c r="D5" s="325"/>
      <c r="E5" s="19"/>
      <c r="F5" s="328"/>
      <c r="G5" s="325"/>
      <c r="H5" s="19"/>
      <c r="I5" s="19"/>
      <c r="J5" s="19"/>
      <c r="K5" s="19"/>
      <c r="L5" s="19"/>
      <c r="M5" s="19"/>
      <c r="N5" s="325"/>
      <c r="O5" s="325"/>
      <c r="P5" s="325"/>
      <c r="Q5" s="19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31"/>
    </row>
    <row r="6" spans="1:29" x14ac:dyDescent="0.25">
      <c r="A6" s="329"/>
      <c r="B6" s="270"/>
      <c r="C6" s="325"/>
      <c r="D6" s="325"/>
      <c r="E6" s="19"/>
      <c r="F6" s="328"/>
      <c r="G6" s="325"/>
      <c r="H6" s="19"/>
      <c r="I6" s="19"/>
      <c r="J6" s="19"/>
      <c r="K6" s="19"/>
      <c r="L6" s="19"/>
      <c r="M6" s="19"/>
      <c r="N6" s="325"/>
      <c r="O6" s="325"/>
      <c r="P6" s="325"/>
      <c r="Q6" s="19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31"/>
    </row>
    <row r="16" spans="1:29" x14ac:dyDescent="0.25">
      <c r="N16" s="260"/>
    </row>
  </sheetData>
  <sheetProtection algorithmName="SHA-512" hashValue="cHMRRGYskfWjgEdphgkRc4CoNGqLovIH/GTRZ+y7T8dY3M8SEhpC4AGyRQFwLDNlblQWllHHPrtzP/iTyOkuhQ==" saltValue="k7OoxRR7daI23s9zuehRDQ==" spinCount="100000" sheet="1" autoFilter="0"/>
  <mergeCells count="28">
    <mergeCell ref="V1:AC1"/>
    <mergeCell ref="H1:U1"/>
    <mergeCell ref="A1:G1"/>
    <mergeCell ref="A2:A3"/>
    <mergeCell ref="B2:B3"/>
    <mergeCell ref="D2:D3"/>
    <mergeCell ref="C2:C3"/>
    <mergeCell ref="Q2:Q3"/>
    <mergeCell ref="P2:P3"/>
    <mergeCell ref="O2:O3"/>
    <mergeCell ref="N2:N3"/>
    <mergeCell ref="M2:M3"/>
    <mergeCell ref="L2:L3"/>
    <mergeCell ref="K2:K3"/>
    <mergeCell ref="J2:J3"/>
    <mergeCell ref="I2:I3"/>
    <mergeCell ref="H2:H3"/>
    <mergeCell ref="G2:G3"/>
    <mergeCell ref="F2:F3"/>
    <mergeCell ref="E2:E3"/>
    <mergeCell ref="AC2:AC3"/>
    <mergeCell ref="AB2:AB3"/>
    <mergeCell ref="AA2:AA3"/>
    <mergeCell ref="Z2:Z3"/>
    <mergeCell ref="Y2:Y3"/>
    <mergeCell ref="X2:X3"/>
    <mergeCell ref="W2:W3"/>
    <mergeCell ref="V2:V3"/>
  </mergeCells>
  <dataValidations xWindow="1395" yWindow="430" count="13">
    <dataValidation type="whole" showInputMessage="1" showErrorMessage="1" sqref="G4:G6 C4:E6">
      <formula1>0</formula1>
      <formula2>10000</formula2>
    </dataValidation>
    <dataValidation type="whole" allowBlank="1" showInputMessage="1" showErrorMessage="1" sqref="V4:AB6">
      <formula1>0</formula1>
      <formula2>10000</formula2>
    </dataValidation>
    <dataValidation type="whole" showInputMessage="1" showErrorMessage="1" promptTitle="Vysvetlivka " prompt="Bytový dom, ulica, mestská časť, obec, lokalita mimo územia bez základnej občianskej vybavenosti" sqref="F4:F6">
      <formula1>0</formula1>
      <formula2>10000</formula2>
    </dataValidation>
    <dataValidation allowBlank="1" showInputMessage="1" showErrorMessage="1" promptTitle="Vysvetlivka:" prompt="V tejto bunke sa nachádza súčet hodnôt z buniek stĺpca C a D (pre konkrétny riadok)_x000a_" sqref="B4:B6"/>
    <dataValidation type="date" allowBlank="1" showInputMessage="1" showErrorMessage="1" promptTitle="INFO" prompt="Dátum uvádzajte vo formáte mesiac rok (napr. marec 2025)" sqref="A4:A6">
      <formula1>45658</formula1>
      <formula2>47483</formula2>
    </dataValidation>
    <dataValidation allowBlank="1" showInputMessage="1" showErrorMessage="1" promptTitle="INFO:" prompt="Názov metódy uveďte do bunky R3" sqref="R2"/>
    <dataValidation allowBlank="1" showInputMessage="1" showErrorMessage="1" promptTitle="INFO:" prompt="Názov metódy uveďte do bunky S3." sqref="S2"/>
    <dataValidation allowBlank="1" showInputMessage="1" showErrorMessage="1" promptTitle="INFO:" prompt="Názov metódy uveďte do bunky T3." sqref="T2"/>
    <dataValidation allowBlank="1" showInputMessage="1" showErrorMessage="1" promptTitle="INFO:" prompt="Názov metódy uveďte do bunky U3." sqref="U2"/>
    <dataValidation allowBlank="1" showInputMessage="1" showErrorMessage="1" promptTitle="INFO" prompt="Uveďte názov znevýhodnenej skupiny do bunky R3" sqref="R3"/>
    <dataValidation allowBlank="1" showInputMessage="1" showErrorMessage="1" promptTitle="INFO" prompt="Uveďte názov znevýhodnenej skupiny do bunky S3" sqref="S3"/>
    <dataValidation allowBlank="1" showInputMessage="1" showErrorMessage="1" promptTitle="INFO" prompt="Uveďte názov znevýhodnenej skupiny do bunky T3" sqref="T3"/>
    <dataValidation allowBlank="1" showInputMessage="1" showErrorMessage="1" promptTitle="INFO" prompt="Uveďte názov znevýhodnenej skupiny do bunky U3" sqref="U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95" yWindow="430" count="1">
        <x14:dataValidation type="list" allowBlank="1" showInputMessage="1" showErrorMessage="1">
          <x14:formula1>
            <xm:f>'pomocné zoznamy'!$B$3:$B$4</xm:f>
          </x14:formula1>
          <xm:sqref>H4:U6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tabColor rgb="FFFF0000"/>
    <pageSetUpPr fitToPage="1"/>
  </sheetPr>
  <dimension ref="A1:AU141"/>
  <sheetViews>
    <sheetView showGridLines="0" zoomScale="70" zoomScaleNormal="70" workbookViewId="0">
      <selection sqref="A1:G2"/>
    </sheetView>
  </sheetViews>
  <sheetFormatPr defaultRowHeight="15" x14ac:dyDescent="0.25"/>
  <cols>
    <col min="1" max="1" width="47.42578125" customWidth="1"/>
    <col min="2" max="2" width="6.5703125" customWidth="1"/>
    <col min="3" max="3" width="7.42578125" customWidth="1"/>
    <col min="4" max="4" width="6.5703125" customWidth="1"/>
    <col min="5" max="5" width="17.140625" customWidth="1"/>
    <col min="6" max="6" width="28.140625" customWidth="1"/>
    <col min="7" max="7" width="24" customWidth="1"/>
    <col min="8" max="8" width="14.5703125" customWidth="1"/>
    <col min="9" max="9" width="20.42578125" customWidth="1"/>
    <col min="10" max="10" width="17.5703125" customWidth="1"/>
  </cols>
  <sheetData>
    <row r="1" spans="1:47" ht="76.5" customHeight="1" thickBot="1" x14ac:dyDescent="0.3">
      <c r="A1" s="530" t="s">
        <v>296</v>
      </c>
      <c r="B1" s="531"/>
      <c r="C1" s="531"/>
      <c r="D1" s="531"/>
      <c r="E1" s="531"/>
      <c r="F1" s="531"/>
      <c r="G1" s="532"/>
      <c r="I1" s="321" t="s">
        <v>297</v>
      </c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9"/>
      <c r="AU1" s="9"/>
    </row>
    <row r="2" spans="1:47" ht="76.5" customHeight="1" thickBot="1" x14ac:dyDescent="0.3">
      <c r="A2" s="533"/>
      <c r="B2" s="534"/>
      <c r="C2" s="534"/>
      <c r="D2" s="534"/>
      <c r="E2" s="534"/>
      <c r="F2" s="534"/>
      <c r="G2" s="535"/>
      <c r="I2" s="322" t="s">
        <v>298</v>
      </c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9"/>
      <c r="AU2" s="9"/>
    </row>
    <row r="3" spans="1:47" ht="30.6" customHeight="1" x14ac:dyDescent="0.25">
      <c r="A3" s="66" t="s">
        <v>299</v>
      </c>
      <c r="B3" s="536"/>
      <c r="C3" s="537"/>
      <c r="D3" s="537"/>
      <c r="E3" s="537"/>
      <c r="F3" s="537"/>
      <c r="G3" s="538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9"/>
      <c r="AU3" s="9"/>
    </row>
    <row r="4" spans="1:47" ht="30.6" customHeight="1" x14ac:dyDescent="0.25">
      <c r="A4" s="67" t="s">
        <v>300</v>
      </c>
      <c r="B4" s="539" t="e">
        <f>VLOOKUP(B3,pomocne_nove!A:B,2,0)</f>
        <v>#N/A</v>
      </c>
      <c r="C4" s="540"/>
      <c r="D4" s="540"/>
      <c r="E4" s="540"/>
      <c r="F4" s="540"/>
      <c r="G4" s="541"/>
    </row>
    <row r="5" spans="1:47" ht="48" customHeight="1" x14ac:dyDescent="0.25">
      <c r="A5" s="67" t="s">
        <v>907</v>
      </c>
      <c r="B5" s="542"/>
      <c r="C5" s="542"/>
      <c r="D5" s="542"/>
      <c r="E5" s="542"/>
      <c r="F5" s="542"/>
      <c r="G5" s="543"/>
    </row>
    <row r="6" spans="1:47" ht="42.6" customHeight="1" x14ac:dyDescent="0.25">
      <c r="A6" s="67" t="s">
        <v>303</v>
      </c>
      <c r="B6" s="544" t="str">
        <f>IF(B5="prvý","druhý",IF(B5="druhý","tretí",IF(B5="tretí","štvrtý",IF(B5="štvrtý","piaty",IF(B5="piaty","šiesty",IF(B5="šiesty","siedmy",IF(B5="siedmy","ôsmy",IF(B5="ôsmy","deviaty",IF(B5="deviaty","desiaty",IF(B5="desiaty","jedenásty"," "))))))))))</f>
        <v xml:space="preserve"> </v>
      </c>
      <c r="C6" s="544"/>
      <c r="D6" s="544"/>
      <c r="E6" s="544"/>
      <c r="F6" s="544"/>
      <c r="G6" s="545"/>
    </row>
    <row r="7" spans="1:47" ht="41.1" customHeight="1" x14ac:dyDescent="0.25">
      <c r="A7" s="67" t="s">
        <v>908</v>
      </c>
      <c r="B7" s="517"/>
      <c r="C7" s="517"/>
      <c r="D7" s="517"/>
      <c r="E7" s="517"/>
      <c r="F7" s="517"/>
      <c r="G7" s="518"/>
    </row>
    <row r="8" spans="1:47" ht="39.950000000000003" customHeight="1" x14ac:dyDescent="0.25">
      <c r="A8" s="67" t="s">
        <v>909</v>
      </c>
      <c r="B8" s="517"/>
      <c r="C8" s="517"/>
      <c r="D8" s="517"/>
      <c r="E8" s="517"/>
      <c r="F8" s="517"/>
      <c r="G8" s="518"/>
    </row>
    <row r="9" spans="1:47" ht="30.6" customHeight="1" x14ac:dyDescent="0.25">
      <c r="A9" s="68" t="s">
        <v>306</v>
      </c>
      <c r="B9" s="519">
        <f>((DATEDIF(B7,B8,"m")+1))</f>
        <v>1</v>
      </c>
      <c r="C9" s="520"/>
      <c r="D9" s="520"/>
      <c r="E9" s="520"/>
      <c r="F9" s="520"/>
      <c r="G9" s="521"/>
    </row>
    <row r="10" spans="1:47" ht="30.6" customHeight="1" x14ac:dyDescent="0.25">
      <c r="A10" s="68" t="s">
        <v>307</v>
      </c>
      <c r="B10" s="522"/>
      <c r="C10" s="522"/>
      <c r="D10" s="522"/>
      <c r="E10" s="522"/>
      <c r="F10" s="522"/>
      <c r="G10" s="523"/>
    </row>
    <row r="11" spans="1:47" ht="30.6" customHeight="1" thickBot="1" x14ac:dyDescent="0.3">
      <c r="A11" s="69" t="s">
        <v>308</v>
      </c>
      <c r="B11" s="524"/>
      <c r="C11" s="524"/>
      <c r="D11" s="524"/>
      <c r="E11" s="524"/>
      <c r="F11" s="524"/>
      <c r="G11" s="525"/>
    </row>
    <row r="12" spans="1:47" ht="50.1" customHeight="1" thickBot="1" x14ac:dyDescent="0.3">
      <c r="A12" s="526"/>
      <c r="B12" s="526"/>
      <c r="C12" s="526"/>
      <c r="D12" s="526"/>
      <c r="E12" s="526"/>
      <c r="F12" s="526"/>
      <c r="G12" s="526"/>
    </row>
    <row r="13" spans="1:47" ht="84.95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47" ht="24.95" customHeight="1" x14ac:dyDescent="0.25">
      <c r="A14" s="550" t="s">
        <v>310</v>
      </c>
      <c r="B14" s="551"/>
      <c r="C14" s="551"/>
      <c r="D14" s="551"/>
      <c r="E14" s="551"/>
      <c r="F14" s="551"/>
      <c r="G14" s="552"/>
    </row>
    <row r="15" spans="1:47" ht="35.1" customHeight="1" thickBot="1" x14ac:dyDescent="0.3">
      <c r="A15" s="70" t="s">
        <v>311</v>
      </c>
      <c r="B15" s="553" t="s">
        <v>312</v>
      </c>
      <c r="C15" s="553"/>
      <c r="D15" s="553" t="s">
        <v>2</v>
      </c>
      <c r="E15" s="553"/>
      <c r="F15" s="553" t="s">
        <v>313</v>
      </c>
      <c r="G15" s="554"/>
    </row>
    <row r="16" spans="1:47" ht="15.95" customHeight="1" x14ac:dyDescent="0.25">
      <c r="A16" s="71" t="s">
        <v>314</v>
      </c>
      <c r="B16" s="555"/>
      <c r="C16" s="556"/>
      <c r="D16" s="557">
        <f>SUMIFS('Zber podnetov'!C:C,'Zber podnetov'!B:B,"&gt;="&amp;$B$7,'Zber podnetov'!B:B,"&lt;="&amp;$B$8)</f>
        <v>0</v>
      </c>
      <c r="E16" s="558"/>
      <c r="F16" s="548"/>
      <c r="G16" s="549"/>
    </row>
    <row r="17" spans="1:7" ht="18" customHeight="1" x14ac:dyDescent="0.25">
      <c r="A17" s="72" t="s">
        <v>216</v>
      </c>
      <c r="B17" s="546"/>
      <c r="C17" s="547"/>
      <c r="D17" s="513">
        <f>SUMIFS('Zber podnetov'!D:D,'Zber podnetov'!B:B,"&gt;="&amp;$B$7,'Zber podnetov'!B:B,"&lt;="&amp;$B$8)</f>
        <v>0</v>
      </c>
      <c r="E17" s="514"/>
      <c r="F17" s="548"/>
      <c r="G17" s="549"/>
    </row>
    <row r="18" spans="1:7" ht="18" customHeight="1" x14ac:dyDescent="0.25">
      <c r="A18" s="72" t="s">
        <v>875</v>
      </c>
      <c r="B18" s="559"/>
      <c r="C18" s="547"/>
      <c r="D18" s="513">
        <f>SUMIFS('Zber podnetov'!F:F,'Zber podnetov'!B:B,"&gt;="&amp;$B$7,'Zber podnetov'!B:B,"&lt;="&amp;$B$8)</f>
        <v>0</v>
      </c>
      <c r="E18" s="514"/>
      <c r="F18" s="548"/>
      <c r="G18" s="549"/>
    </row>
    <row r="19" spans="1:7" ht="18" customHeight="1" x14ac:dyDescent="0.25">
      <c r="A19" s="72" t="s">
        <v>885</v>
      </c>
      <c r="B19" s="546"/>
      <c r="C19" s="547"/>
      <c r="D19" s="513">
        <f>SUMIFS('Zber podnetov'!G:G,'Zber podnetov'!B:B,"&gt;="&amp;$B$7,'Zber podnetov'!B:B,"&lt;="&amp;$B$8)</f>
        <v>0</v>
      </c>
      <c r="E19" s="514"/>
      <c r="F19" s="548"/>
      <c r="G19" s="549"/>
    </row>
    <row r="20" spans="1:7" ht="18" customHeight="1" x14ac:dyDescent="0.25">
      <c r="A20" s="72" t="s">
        <v>316</v>
      </c>
      <c r="B20" s="546"/>
      <c r="C20" s="547"/>
      <c r="D20" s="513">
        <f>SUMIFS('Zber podnetov'!H:H,'Zber podnetov'!B:B,"&gt;="&amp;$B$7,'Zber podnetov'!B:B,"&lt;="&amp;$B$8)</f>
        <v>0</v>
      </c>
      <c r="E20" s="514"/>
      <c r="F20" s="548"/>
      <c r="G20" s="549"/>
    </row>
    <row r="21" spans="1:7" ht="18" customHeight="1" x14ac:dyDescent="0.25">
      <c r="A21" s="72" t="s">
        <v>317</v>
      </c>
      <c r="B21" s="546"/>
      <c r="C21" s="547"/>
      <c r="D21" s="513">
        <f>SUMIFS('Zber podnetov'!I:I,'Zber podnetov'!B:B,"&gt;="&amp;$B$7,'Zber podnetov'!B:B,"&lt;="&amp;$B$8)</f>
        <v>0</v>
      </c>
      <c r="E21" s="514"/>
      <c r="F21" s="548"/>
      <c r="G21" s="549"/>
    </row>
    <row r="22" spans="1:7" ht="18" customHeight="1" x14ac:dyDescent="0.25">
      <c r="A22" s="72" t="s">
        <v>318</v>
      </c>
      <c r="B22" s="546"/>
      <c r="C22" s="547"/>
      <c r="D22" s="513">
        <f>SUMIFS('Zber podnetov'!J:J,'Zber podnetov'!B:B,"&gt;="&amp;$B$7,'Zber podnetov'!B:B,"&lt;="&amp;$B$8)</f>
        <v>0</v>
      </c>
      <c r="E22" s="514"/>
      <c r="F22" s="548"/>
      <c r="G22" s="549"/>
    </row>
    <row r="23" spans="1:7" ht="18" customHeight="1" x14ac:dyDescent="0.25">
      <c r="A23" s="72" t="s">
        <v>319</v>
      </c>
      <c r="B23" s="546"/>
      <c r="C23" s="547"/>
      <c r="D23" s="513">
        <f>SUMIFS('Zber podnetov'!K:K,'Zber podnetov'!B:B,"&gt;="&amp;$B$7,'Zber podnetov'!B:B,"&lt;="&amp;$B$8)</f>
        <v>0</v>
      </c>
      <c r="E23" s="514"/>
      <c r="F23" s="548"/>
      <c r="G23" s="549"/>
    </row>
    <row r="24" spans="1:7" ht="18" customHeight="1" x14ac:dyDescent="0.25">
      <c r="A24" s="72" t="s">
        <v>320</v>
      </c>
      <c r="B24" s="546"/>
      <c r="C24" s="547"/>
      <c r="D24" s="513">
        <f>SUMIFS('Zber podnetov'!L:L,'Zber podnetov'!B:B,"&gt;="&amp;$B$7,'Zber podnetov'!B:B,"&lt;="&amp;$B$8)</f>
        <v>0</v>
      </c>
      <c r="E24" s="514"/>
      <c r="F24" s="548"/>
      <c r="G24" s="549"/>
    </row>
    <row r="25" spans="1:7" ht="18" customHeight="1" x14ac:dyDescent="0.25">
      <c r="A25" s="72" t="s">
        <v>888</v>
      </c>
      <c r="B25" s="546"/>
      <c r="C25" s="547"/>
      <c r="D25" s="513">
        <f>SUMIFS('Zber podnetov'!M:M,'Zber podnetov'!B:B,"&gt;="&amp;$B$7,'Zber podnetov'!B:B,"&lt;="&amp;$B$8)</f>
        <v>0</v>
      </c>
      <c r="E25" s="514"/>
      <c r="F25" s="548"/>
      <c r="G25" s="549"/>
    </row>
    <row r="26" spans="1:7" ht="18" customHeight="1" x14ac:dyDescent="0.25">
      <c r="A26" s="72" t="s">
        <v>321</v>
      </c>
      <c r="B26" s="546"/>
      <c r="C26" s="547"/>
      <c r="D26" s="513">
        <f>SUMIFS('Zber podnetov'!N:N,'Zber podnetov'!B:B,"&gt;="&amp;$B$7,'Zber podnetov'!B:B,"&lt;="&amp;$B$8)</f>
        <v>0</v>
      </c>
      <c r="E26" s="514"/>
      <c r="F26" s="548"/>
      <c r="G26" s="549"/>
    </row>
    <row r="27" spans="1:7" ht="18" customHeight="1" x14ac:dyDescent="0.25">
      <c r="A27" s="72" t="s">
        <v>322</v>
      </c>
      <c r="B27" s="546"/>
      <c r="C27" s="547"/>
      <c r="D27" s="513">
        <f>SUMIFS('Zber podnetov'!O:O,'Zber podnetov'!B:B,"&gt;="&amp;$B$7,'Zber podnetov'!B:B,"&lt;="&amp;$B$8)</f>
        <v>0</v>
      </c>
      <c r="E27" s="514"/>
      <c r="F27" s="548"/>
      <c r="G27" s="549"/>
    </row>
    <row r="28" spans="1:7" ht="18" customHeight="1" x14ac:dyDescent="0.25">
      <c r="A28" s="72" t="s">
        <v>323</v>
      </c>
      <c r="B28" s="546"/>
      <c r="C28" s="547"/>
      <c r="D28" s="513">
        <f>SUMIFS('Zber podnetov'!P:P,'Zber podnetov'!B:B,"&gt;="&amp;$B$7,'Zber podnetov'!B:B,"&lt;="&amp;$B$8)</f>
        <v>0</v>
      </c>
      <c r="E28" s="514"/>
      <c r="F28" s="548"/>
      <c r="G28" s="549"/>
    </row>
    <row r="29" spans="1:7" ht="18" customHeight="1" x14ac:dyDescent="0.25">
      <c r="A29" s="72" t="s">
        <v>324</v>
      </c>
      <c r="B29" s="546"/>
      <c r="C29" s="547"/>
      <c r="D29" s="513">
        <f>SUMIFS('Zber podnetov'!Q:Q,'Zber podnetov'!B:B,"&gt;="&amp;$B$7,'Zber podnetov'!B:B,"&lt;="&amp;$B$8)</f>
        <v>0</v>
      </c>
      <c r="E29" s="514"/>
      <c r="F29" s="548"/>
      <c r="G29" s="549"/>
    </row>
    <row r="30" spans="1:7" ht="18" customHeight="1" thickBot="1" x14ac:dyDescent="0.3">
      <c r="A30" s="72" t="s">
        <v>325</v>
      </c>
      <c r="B30" s="569"/>
      <c r="C30" s="570"/>
      <c r="D30" s="515">
        <f>SUMIFS('Zber podnetov'!R:R,'Zber podnetov'!B:B,"&gt;="&amp;$B$7,'Zber podnetov'!B:B,"&lt;="&amp;$B$8)</f>
        <v>0</v>
      </c>
      <c r="E30" s="516"/>
      <c r="F30" s="548"/>
      <c r="G30" s="549"/>
    </row>
    <row r="31" spans="1:7" ht="24.95" customHeight="1" thickBot="1" x14ac:dyDescent="0.3">
      <c r="A31" s="560" t="s">
        <v>326</v>
      </c>
      <c r="B31" s="561"/>
      <c r="C31" s="561"/>
      <c r="D31" s="561"/>
      <c r="E31" s="561"/>
      <c r="F31" s="561"/>
      <c r="G31" s="562"/>
    </row>
    <row r="32" spans="1:7" ht="50.1" customHeight="1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ht="75" customHeight="1" x14ac:dyDescent="0.25">
      <c r="A33" s="75" t="s">
        <v>331</v>
      </c>
      <c r="B33" s="548"/>
      <c r="C33" s="566"/>
      <c r="D33" s="566"/>
      <c r="E33" s="567"/>
      <c r="F33" s="358"/>
      <c r="G33" s="359"/>
    </row>
    <row r="34" spans="1:7" ht="75" customHeight="1" x14ac:dyDescent="0.25">
      <c r="A34" s="72" t="s">
        <v>332</v>
      </c>
      <c r="B34" s="568"/>
      <c r="C34" s="568"/>
      <c r="D34" s="568"/>
      <c r="E34" s="568"/>
      <c r="F34" s="360"/>
      <c r="G34" s="361"/>
    </row>
    <row r="35" spans="1:7" ht="75" customHeight="1" x14ac:dyDescent="0.25">
      <c r="A35" s="72" t="s">
        <v>333</v>
      </c>
      <c r="B35" s="568"/>
      <c r="C35" s="568"/>
      <c r="D35" s="568"/>
      <c r="E35" s="568"/>
      <c r="F35" s="360"/>
      <c r="G35" s="362"/>
    </row>
    <row r="36" spans="1:7" ht="75" customHeight="1" x14ac:dyDescent="0.25">
      <c r="A36" s="72" t="s">
        <v>334</v>
      </c>
      <c r="B36" s="568"/>
      <c r="C36" s="568"/>
      <c r="D36" s="568"/>
      <c r="E36" s="568"/>
      <c r="F36" s="360"/>
      <c r="G36" s="362"/>
    </row>
    <row r="37" spans="1:7" ht="75" customHeight="1" x14ac:dyDescent="0.25">
      <c r="A37" s="79" t="s">
        <v>335</v>
      </c>
      <c r="B37" s="578"/>
      <c r="C37" s="579"/>
      <c r="D37" s="579"/>
      <c r="E37" s="580"/>
      <c r="F37" s="363"/>
      <c r="G37" s="362"/>
    </row>
    <row r="38" spans="1:7" ht="75" customHeight="1" thickBot="1" x14ac:dyDescent="0.3">
      <c r="A38" s="80" t="s">
        <v>336</v>
      </c>
      <c r="B38" s="581"/>
      <c r="C38" s="582"/>
      <c r="D38" s="582"/>
      <c r="E38" s="583"/>
      <c r="F38" s="364"/>
      <c r="G38" s="365"/>
    </row>
    <row r="39" spans="1:7" s="82" customFormat="1" ht="50.1" customHeight="1" thickBot="1" x14ac:dyDescent="0.3">
      <c r="A39" s="584"/>
      <c r="B39" s="584"/>
      <c r="C39" s="584"/>
      <c r="D39" s="584"/>
      <c r="E39" s="584"/>
      <c r="F39" s="584"/>
      <c r="G39" s="584"/>
    </row>
    <row r="40" spans="1:7" s="82" customFormat="1" ht="84.95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24.95" customHeight="1" x14ac:dyDescent="0.25">
      <c r="A41" s="571" t="s">
        <v>310</v>
      </c>
      <c r="B41" s="572"/>
      <c r="C41" s="572"/>
      <c r="D41" s="572"/>
      <c r="E41" s="572"/>
      <c r="F41" s="572"/>
      <c r="G41" s="573"/>
    </row>
    <row r="42" spans="1:7" ht="35.1" customHeight="1" thickBot="1" x14ac:dyDescent="0.3">
      <c r="A42" s="70" t="s">
        <v>311</v>
      </c>
      <c r="B42" s="553" t="s">
        <v>312</v>
      </c>
      <c r="C42" s="553"/>
      <c r="D42" s="553" t="s">
        <v>2</v>
      </c>
      <c r="E42" s="553"/>
      <c r="F42" s="574" t="s">
        <v>313</v>
      </c>
      <c r="G42" s="575"/>
    </row>
    <row r="43" spans="1:7" ht="18" customHeight="1" x14ac:dyDescent="0.25">
      <c r="A43" s="71" t="s">
        <v>39</v>
      </c>
      <c r="B43" s="555"/>
      <c r="C43" s="556"/>
      <c r="D43" s="557" t="e">
        <f>ROUNDUP(AVERAGEIFS('Komunitná Rada'!C:C,'Komunitná Rada'!B:B,"&gt;="&amp;$B$7,'Komunitná Rada'!B:B,"&lt;="&amp;$B$8),0)</f>
        <v>#DIV/0!</v>
      </c>
      <c r="E43" s="558"/>
      <c r="F43" s="576"/>
      <c r="G43" s="577"/>
    </row>
    <row r="44" spans="1:7" ht="18" customHeight="1" x14ac:dyDescent="0.25">
      <c r="A44" s="72" t="s">
        <v>41</v>
      </c>
      <c r="B44" s="546"/>
      <c r="C44" s="547"/>
      <c r="D44" s="513" t="e">
        <f>ROUNDUP(AVERAGEIFS('Komunitná Rada'!D:D,'Komunitná Rada'!B:B,"&gt;="&amp;$B$7,'Komunitná Rada'!B:B,"&lt;="&amp;$B$8),0)</f>
        <v>#DIV/0!</v>
      </c>
      <c r="E44" s="514"/>
      <c r="F44" s="585"/>
      <c r="G44" s="586"/>
    </row>
    <row r="45" spans="1:7" ht="18" customHeight="1" x14ac:dyDescent="0.25">
      <c r="A45" s="72" t="s">
        <v>217</v>
      </c>
      <c r="B45" s="546"/>
      <c r="C45" s="547"/>
      <c r="D45" s="513">
        <f>SUMIFS('Komunitná Rada'!E:E,'Komunitná Rada'!B:B,"&gt;="&amp;$B$7,'Komunitná Rada'!B:B,"&lt;="&amp;$B$8)</f>
        <v>0</v>
      </c>
      <c r="E45" s="514"/>
      <c r="F45" s="585"/>
      <c r="G45" s="586"/>
    </row>
    <row r="46" spans="1:7" ht="18" customHeight="1" x14ac:dyDescent="0.25">
      <c r="A46" s="72" t="s">
        <v>880</v>
      </c>
      <c r="B46" s="559"/>
      <c r="C46" s="547"/>
      <c r="D46" s="513">
        <f>SUMIFS('Komunitná Rada'!F:F,'Komunitná Rada'!B:B,"&gt;="&amp;$B$7,'Komunitná Rada'!B:B,"&lt;="&amp;$B$8)</f>
        <v>0</v>
      </c>
      <c r="E46" s="514"/>
      <c r="F46" s="585"/>
      <c r="G46" s="586"/>
    </row>
    <row r="47" spans="1:7" ht="18" customHeight="1" x14ac:dyDescent="0.25">
      <c r="A47" s="72" t="s">
        <v>886</v>
      </c>
      <c r="B47" s="559"/>
      <c r="C47" s="547"/>
      <c r="D47" s="513">
        <f>SUMIFS('Komunitná Rada'!G:G,'Komunitná Rada'!B:B,"&gt;="&amp;$B$7,'Komunitná Rada'!B:B,"&lt;="&amp;$B$8)</f>
        <v>0</v>
      </c>
      <c r="E47" s="514"/>
      <c r="F47" s="585"/>
      <c r="G47" s="586"/>
    </row>
    <row r="48" spans="1:7" ht="18" customHeight="1" x14ac:dyDescent="0.25">
      <c r="A48" s="72" t="s">
        <v>338</v>
      </c>
      <c r="B48" s="546"/>
      <c r="C48" s="547"/>
      <c r="D48" s="513">
        <f>SUMIFS('Komunitná Rada'!H:H,'Komunitná Rada'!B:B,"&gt;="&amp;$B$7,'Komunitná Rada'!B:B,"&lt;="&amp;$B$8)</f>
        <v>0</v>
      </c>
      <c r="E48" s="514"/>
      <c r="F48" s="585"/>
      <c r="G48" s="586"/>
    </row>
    <row r="49" spans="1:7" ht="18" customHeight="1" x14ac:dyDescent="0.25">
      <c r="A49" s="72" t="s">
        <v>40</v>
      </c>
      <c r="B49" s="546"/>
      <c r="C49" s="547"/>
      <c r="D49" s="513">
        <f>SUMIFS('Komunitná Rada'!I:I,'Komunitná Rada'!B:B,"&gt;="&amp;$B$7,'Komunitná Rada'!B:B,"&lt;="&amp;$B$8)</f>
        <v>0</v>
      </c>
      <c r="E49" s="514"/>
      <c r="F49" s="585"/>
      <c r="G49" s="586"/>
    </row>
    <row r="50" spans="1:7" ht="30" customHeight="1" thickBot="1" x14ac:dyDescent="0.3">
      <c r="A50" s="79" t="s">
        <v>219</v>
      </c>
      <c r="B50" s="569"/>
      <c r="C50" s="570"/>
      <c r="D50" s="515">
        <f>SUMIFS('Komunitná Rada'!J:J,'Komunitná Rada'!B:B,"&gt;="&amp;$B$7,'Komunitná Rada'!B:B,"&lt;="&amp;$B$8)</f>
        <v>0</v>
      </c>
      <c r="E50" s="516"/>
      <c r="F50" s="587"/>
      <c r="G50" s="588"/>
    </row>
    <row r="51" spans="1:7" ht="24.95" customHeight="1" x14ac:dyDescent="0.25">
      <c r="A51" s="589" t="s">
        <v>326</v>
      </c>
      <c r="B51" s="590"/>
      <c r="C51" s="590"/>
      <c r="D51" s="590"/>
      <c r="E51" s="590"/>
      <c r="F51" s="591"/>
      <c r="G51" s="592"/>
    </row>
    <row r="52" spans="1:7" ht="50.1" customHeight="1" thickBot="1" x14ac:dyDescent="0.3">
      <c r="A52" s="83" t="s">
        <v>327</v>
      </c>
      <c r="B52" s="593" t="s">
        <v>328</v>
      </c>
      <c r="C52" s="594"/>
      <c r="D52" s="594"/>
      <c r="E52" s="595"/>
      <c r="F52" s="84" t="s">
        <v>329</v>
      </c>
      <c r="G52" s="84" t="s">
        <v>330</v>
      </c>
    </row>
    <row r="53" spans="1:7" ht="75" customHeight="1" x14ac:dyDescent="0.25">
      <c r="A53" s="71" t="s">
        <v>339</v>
      </c>
      <c r="B53" s="596"/>
      <c r="C53" s="597"/>
      <c r="D53" s="597"/>
      <c r="E53" s="598"/>
      <c r="F53" s="366"/>
      <c r="G53" s="367"/>
    </row>
    <row r="54" spans="1:7" ht="75" customHeight="1" x14ac:dyDescent="0.25">
      <c r="A54" s="72" t="s">
        <v>340</v>
      </c>
      <c r="B54" s="596"/>
      <c r="C54" s="597"/>
      <c r="D54" s="597"/>
      <c r="E54" s="598"/>
      <c r="F54" s="368"/>
      <c r="G54" s="369"/>
    </row>
    <row r="55" spans="1:7" ht="75" customHeight="1" x14ac:dyDescent="0.25">
      <c r="A55" s="72" t="s">
        <v>341</v>
      </c>
      <c r="B55" s="596"/>
      <c r="C55" s="597"/>
      <c r="D55" s="597"/>
      <c r="E55" s="598"/>
      <c r="F55" s="368"/>
      <c r="G55" s="369"/>
    </row>
    <row r="56" spans="1:7" ht="75" customHeight="1" x14ac:dyDescent="0.25">
      <c r="A56" s="79" t="s">
        <v>342</v>
      </c>
      <c r="B56" s="596"/>
      <c r="C56" s="597"/>
      <c r="D56" s="597"/>
      <c r="E56" s="598"/>
      <c r="F56" s="368"/>
      <c r="G56" s="369"/>
    </row>
    <row r="57" spans="1:7" ht="75" customHeight="1" thickBot="1" x14ac:dyDescent="0.3">
      <c r="A57" s="80" t="s">
        <v>343</v>
      </c>
      <c r="B57" s="596"/>
      <c r="C57" s="597"/>
      <c r="D57" s="597"/>
      <c r="E57" s="598"/>
      <c r="F57" s="370"/>
      <c r="G57" s="371"/>
    </row>
    <row r="58" spans="1:7" ht="90" customHeight="1" thickBot="1" x14ac:dyDescent="0.3">
      <c r="A58" s="601"/>
      <c r="B58" s="601"/>
      <c r="C58" s="601"/>
      <c r="D58" s="601"/>
      <c r="E58" s="601"/>
      <c r="F58" s="601"/>
      <c r="G58" s="601"/>
    </row>
    <row r="59" spans="1:7" ht="84.95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24.95" customHeight="1" x14ac:dyDescent="0.25">
      <c r="A60" s="571" t="s">
        <v>310</v>
      </c>
      <c r="B60" s="572"/>
      <c r="C60" s="572"/>
      <c r="D60" s="572"/>
      <c r="E60" s="572"/>
      <c r="F60" s="572"/>
      <c r="G60" s="573"/>
    </row>
    <row r="61" spans="1:7" ht="35.1" customHeight="1" thickBot="1" x14ac:dyDescent="0.3">
      <c r="A61" s="70" t="s">
        <v>311</v>
      </c>
      <c r="B61" s="553" t="s">
        <v>312</v>
      </c>
      <c r="C61" s="553"/>
      <c r="D61" s="553" t="s">
        <v>2</v>
      </c>
      <c r="E61" s="553"/>
      <c r="F61" s="553" t="s">
        <v>313</v>
      </c>
      <c r="G61" s="554"/>
    </row>
    <row r="62" spans="1:7" ht="30" customHeight="1" x14ac:dyDescent="0.25">
      <c r="A62" s="72" t="s">
        <v>347</v>
      </c>
      <c r="B62" s="546"/>
      <c r="C62" s="547"/>
      <c r="D62" s="599">
        <f>SUMIFS('Riešenie problému'!H:H,'Riešenie problému'!A:A,"&gt;="&amp;$B$7,'Riešenie problému'!A:A,"&lt;="&amp;$B$8)</f>
        <v>0</v>
      </c>
      <c r="E62" s="599"/>
      <c r="F62" s="600"/>
      <c r="G62" s="600"/>
    </row>
    <row r="63" spans="1:7" ht="30" customHeight="1" x14ac:dyDescent="0.25">
      <c r="A63" s="72" t="s">
        <v>45</v>
      </c>
      <c r="B63" s="546"/>
      <c r="C63" s="547"/>
      <c r="D63" s="599">
        <f>SUMIFS('Riešenie problému'!I:I,'Riešenie problému'!A:A,"&gt;="&amp;$B$7,'Riešenie problému'!A:A,"&lt;="&amp;$B$8)</f>
        <v>0</v>
      </c>
      <c r="E63" s="599"/>
      <c r="F63" s="600"/>
      <c r="G63" s="600"/>
    </row>
    <row r="64" spans="1:7" ht="30" customHeight="1" x14ac:dyDescent="0.25">
      <c r="A64" s="72" t="s">
        <v>348</v>
      </c>
      <c r="B64" s="546"/>
      <c r="C64" s="547"/>
      <c r="D64" s="599">
        <f>SUMIFS('Riešenie problému'!J:J,'Riešenie problému'!A:A,"&gt;="&amp;$B$7,'Riešenie problému'!A:A,"&lt;="&amp;$B$8)</f>
        <v>0</v>
      </c>
      <c r="E64" s="599"/>
      <c r="F64" s="600"/>
      <c r="G64" s="600"/>
    </row>
    <row r="65" spans="1:7" ht="30" customHeight="1" x14ac:dyDescent="0.25">
      <c r="A65" s="72" t="s">
        <v>230</v>
      </c>
      <c r="B65" s="546"/>
      <c r="C65" s="547"/>
      <c r="D65" s="599">
        <f>SUMIFS('Riešenie problému'!K:K,'Riešenie problému'!A:A,"&gt;="&amp;$B$7,'Riešenie problému'!A:A,"&lt;="&amp;$B$8)</f>
        <v>0</v>
      </c>
      <c r="E65" s="599"/>
      <c r="F65" s="600"/>
      <c r="G65" s="600"/>
    </row>
    <row r="66" spans="1:7" ht="30" customHeight="1" thickBot="1" x14ac:dyDescent="0.3">
      <c r="A66" s="79" t="s">
        <v>349</v>
      </c>
      <c r="B66" s="569"/>
      <c r="C66" s="570"/>
      <c r="D66" s="599">
        <f>SUMIFS('Riešenie problému'!L:L,'Riešenie problému'!A:A,"&gt;="&amp;$B$7,'Riešenie problému'!A:A,"&lt;="&amp;$B$8)</f>
        <v>0</v>
      </c>
      <c r="E66" s="599"/>
      <c r="F66" s="602"/>
      <c r="G66" s="603"/>
    </row>
    <row r="67" spans="1:7" ht="24.95" customHeight="1" x14ac:dyDescent="0.25">
      <c r="A67" s="589" t="s">
        <v>326</v>
      </c>
      <c r="B67" s="590"/>
      <c r="C67" s="590"/>
      <c r="D67" s="590"/>
      <c r="E67" s="590"/>
      <c r="F67" s="590"/>
      <c r="G67" s="604"/>
    </row>
    <row r="68" spans="1:7" ht="50.1" customHeight="1" thickBot="1" x14ac:dyDescent="0.3">
      <c r="A68" s="83" t="s">
        <v>327</v>
      </c>
      <c r="B68" s="593" t="s">
        <v>328</v>
      </c>
      <c r="C68" s="594"/>
      <c r="D68" s="594"/>
      <c r="E68" s="595"/>
      <c r="F68" s="84" t="s">
        <v>329</v>
      </c>
      <c r="G68" s="84" t="s">
        <v>330</v>
      </c>
    </row>
    <row r="69" spans="1:7" ht="75" customHeight="1" x14ac:dyDescent="0.25">
      <c r="A69" s="79" t="s">
        <v>350</v>
      </c>
      <c r="B69" s="609"/>
      <c r="C69" s="610"/>
      <c r="D69" s="610"/>
      <c r="E69" s="611"/>
      <c r="F69" s="372"/>
      <c r="G69" s="373"/>
    </row>
    <row r="70" spans="1:7" ht="75" customHeight="1" x14ac:dyDescent="0.25">
      <c r="A70" s="79" t="s">
        <v>351</v>
      </c>
      <c r="B70" s="612"/>
      <c r="C70" s="613"/>
      <c r="D70" s="613"/>
      <c r="E70" s="614"/>
      <c r="F70" s="372"/>
      <c r="G70" s="373"/>
    </row>
    <row r="71" spans="1:7" ht="75" customHeight="1" x14ac:dyDescent="0.25">
      <c r="A71" s="79" t="s">
        <v>352</v>
      </c>
      <c r="B71" s="612"/>
      <c r="C71" s="613"/>
      <c r="D71" s="613"/>
      <c r="E71" s="614"/>
      <c r="F71" s="372"/>
      <c r="G71" s="373"/>
    </row>
    <row r="72" spans="1:7" ht="75" customHeight="1" x14ac:dyDescent="0.25">
      <c r="A72" s="79" t="s">
        <v>353</v>
      </c>
      <c r="B72" s="612"/>
      <c r="C72" s="613"/>
      <c r="D72" s="613"/>
      <c r="E72" s="614"/>
      <c r="F72" s="372"/>
      <c r="G72" s="373"/>
    </row>
    <row r="73" spans="1:7" ht="75" customHeight="1" thickBot="1" x14ac:dyDescent="0.3">
      <c r="A73" s="80" t="s">
        <v>354</v>
      </c>
      <c r="B73" s="615"/>
      <c r="C73" s="616"/>
      <c r="D73" s="616"/>
      <c r="E73" s="617"/>
      <c r="F73" s="374"/>
      <c r="G73" s="375"/>
    </row>
    <row r="74" spans="1:7" ht="50.1" customHeight="1" thickBot="1" x14ac:dyDescent="0.3">
      <c r="A74" s="605"/>
      <c r="B74" s="605"/>
      <c r="C74" s="605"/>
      <c r="D74" s="605"/>
      <c r="E74" s="605"/>
      <c r="F74" s="605"/>
      <c r="G74" s="605"/>
    </row>
    <row r="75" spans="1:7" ht="84.95" customHeight="1" thickBot="1" x14ac:dyDescent="0.3">
      <c r="A75" s="606" t="s">
        <v>178</v>
      </c>
      <c r="B75" s="607"/>
      <c r="C75" s="607"/>
      <c r="D75" s="607"/>
      <c r="E75" s="607"/>
      <c r="F75" s="607"/>
      <c r="G75" s="608"/>
    </row>
    <row r="76" spans="1:7" ht="24.95" customHeight="1" x14ac:dyDescent="0.25">
      <c r="A76" s="571" t="s">
        <v>310</v>
      </c>
      <c r="B76" s="572"/>
      <c r="C76" s="572"/>
      <c r="D76" s="572"/>
      <c r="E76" s="572"/>
      <c r="F76" s="572"/>
      <c r="G76" s="573"/>
    </row>
    <row r="77" spans="1:7" ht="35.1" customHeight="1" thickBot="1" x14ac:dyDescent="0.3">
      <c r="A77" s="70" t="s">
        <v>311</v>
      </c>
      <c r="B77" s="553" t="s">
        <v>312</v>
      </c>
      <c r="C77" s="553"/>
      <c r="D77" s="553" t="s">
        <v>2</v>
      </c>
      <c r="E77" s="553"/>
      <c r="F77" s="553" t="s">
        <v>313</v>
      </c>
      <c r="G77" s="554"/>
    </row>
    <row r="78" spans="1:7" ht="18" customHeight="1" x14ac:dyDescent="0.25">
      <c r="A78" s="71" t="s">
        <v>355</v>
      </c>
      <c r="B78" s="620"/>
      <c r="C78" s="621"/>
      <c r="D78" s="557" t="e">
        <f>AVERAGEIFS(Dobrovoľníctvo!O:O,Dobrovoľníctvo!N:N,"&gt;="&amp;$B$7,Dobrovoľníctvo!N:N,"&lt;="&amp;$B$8)</f>
        <v>#DIV/0!</v>
      </c>
      <c r="E78" s="558"/>
      <c r="F78" s="622"/>
      <c r="G78" s="623"/>
    </row>
    <row r="79" spans="1:7" ht="30" customHeight="1" x14ac:dyDescent="0.25">
      <c r="A79" s="72" t="s">
        <v>356</v>
      </c>
      <c r="B79" s="624"/>
      <c r="C79" s="510"/>
      <c r="D79" s="513" t="e">
        <f>AVERAGEIFS(Dobrovoľníctvo!R:R,Dobrovoľníctvo!N:N,"&gt;="&amp;$B$7,Dobrovoľníctvo!N:N,"&lt;="&amp;$B$8)</f>
        <v>#DIV/0!</v>
      </c>
      <c r="E79" s="514"/>
      <c r="F79" s="505"/>
      <c r="G79" s="618"/>
    </row>
    <row r="80" spans="1:7" ht="30" customHeight="1" x14ac:dyDescent="0.25">
      <c r="A80" s="95" t="s">
        <v>357</v>
      </c>
      <c r="B80" s="624"/>
      <c r="C80" s="510"/>
      <c r="D80" s="513">
        <f>SUMIFS(Dobrovoľníctvo!V:V,Dobrovoľníctvo!N:N,"&gt;="&amp;$B$7,Dobrovoľníctvo!N:N,"&lt;="&amp;$B$8)</f>
        <v>0</v>
      </c>
      <c r="E80" s="514"/>
      <c r="F80" s="505"/>
      <c r="G80" s="618"/>
    </row>
    <row r="81" spans="1:7" ht="30" customHeight="1" thickBot="1" x14ac:dyDescent="0.3">
      <c r="A81" s="96" t="s">
        <v>77</v>
      </c>
      <c r="B81" s="511"/>
      <c r="C81" s="512"/>
      <c r="D81" s="515">
        <f>SUMIFS(Dobrovoľníctvo!W:W,Dobrovoľníctvo!N:N,"&gt;="&amp;$B$7,Dobrovoľníctvo!N:N,"&lt;="&amp;$B$8)</f>
        <v>0</v>
      </c>
      <c r="E81" s="516"/>
      <c r="F81" s="507"/>
      <c r="G81" s="619"/>
    </row>
    <row r="82" spans="1:7" ht="24.95" customHeight="1" x14ac:dyDescent="0.25">
      <c r="A82" s="589" t="s">
        <v>326</v>
      </c>
      <c r="B82" s="590"/>
      <c r="C82" s="590"/>
      <c r="D82" s="590"/>
      <c r="E82" s="590"/>
      <c r="F82" s="590"/>
      <c r="G82" s="604"/>
    </row>
    <row r="83" spans="1:7" ht="50.1" customHeight="1" thickBot="1" x14ac:dyDescent="0.3">
      <c r="A83" s="83" t="s">
        <v>327</v>
      </c>
      <c r="B83" s="593" t="s">
        <v>328</v>
      </c>
      <c r="C83" s="594"/>
      <c r="D83" s="594"/>
      <c r="E83" s="595"/>
      <c r="F83" s="84" t="s">
        <v>329</v>
      </c>
      <c r="G83" s="84" t="s">
        <v>330</v>
      </c>
    </row>
    <row r="84" spans="1:7" ht="75" customHeight="1" x14ac:dyDescent="0.25">
      <c r="A84" s="96" t="s">
        <v>358</v>
      </c>
      <c r="B84" s="625"/>
      <c r="C84" s="626"/>
      <c r="D84" s="625"/>
      <c r="E84" s="626"/>
      <c r="F84" s="376"/>
      <c r="G84" s="377"/>
    </row>
    <row r="85" spans="1:7" ht="75" customHeight="1" x14ac:dyDescent="0.25">
      <c r="A85" s="96" t="s">
        <v>359</v>
      </c>
      <c r="B85" s="627"/>
      <c r="C85" s="628"/>
      <c r="D85" s="627"/>
      <c r="E85" s="628"/>
      <c r="F85" s="376"/>
      <c r="G85" s="377"/>
    </row>
    <row r="86" spans="1:7" ht="75" customHeight="1" x14ac:dyDescent="0.25">
      <c r="A86" s="79" t="s">
        <v>360</v>
      </c>
      <c r="B86" s="627"/>
      <c r="C86" s="628"/>
      <c r="D86" s="627"/>
      <c r="E86" s="628"/>
      <c r="F86" s="376"/>
      <c r="G86" s="377"/>
    </row>
    <row r="87" spans="1:7" ht="75" customHeight="1" thickBot="1" x14ac:dyDescent="0.3">
      <c r="A87" s="80" t="s">
        <v>361</v>
      </c>
      <c r="B87" s="631"/>
      <c r="C87" s="632"/>
      <c r="D87" s="633"/>
      <c r="E87" s="632"/>
      <c r="F87" s="378"/>
      <c r="G87" s="375"/>
    </row>
    <row r="88" spans="1:7" ht="50.1" customHeight="1" thickBot="1" x14ac:dyDescent="0.3">
      <c r="A88" s="634"/>
      <c r="B88" s="634"/>
      <c r="C88" s="634"/>
      <c r="D88" s="634"/>
      <c r="E88" s="634"/>
      <c r="F88" s="634"/>
      <c r="G88" s="634"/>
    </row>
    <row r="89" spans="1:7" ht="75" customHeight="1" thickBot="1" x14ac:dyDescent="0.3">
      <c r="A89" s="527" t="s">
        <v>179</v>
      </c>
      <c r="B89" s="528"/>
      <c r="C89" s="528"/>
      <c r="D89" s="528"/>
      <c r="E89" s="528"/>
      <c r="F89" s="528"/>
      <c r="G89" s="529"/>
    </row>
    <row r="90" spans="1:7" ht="24.95" customHeight="1" x14ac:dyDescent="0.25">
      <c r="A90" s="571" t="s">
        <v>310</v>
      </c>
      <c r="B90" s="572"/>
      <c r="C90" s="572"/>
      <c r="D90" s="572"/>
      <c r="E90" s="572"/>
      <c r="F90" s="572"/>
      <c r="G90" s="573"/>
    </row>
    <row r="91" spans="1:7" ht="35.1" customHeight="1" thickBot="1" x14ac:dyDescent="0.3">
      <c r="A91" s="70" t="s">
        <v>311</v>
      </c>
      <c r="B91" s="553" t="s">
        <v>312</v>
      </c>
      <c r="C91" s="553"/>
      <c r="D91" s="553" t="s">
        <v>2</v>
      </c>
      <c r="E91" s="553"/>
      <c r="F91" s="553" t="s">
        <v>313</v>
      </c>
      <c r="G91" s="554"/>
    </row>
    <row r="92" spans="1:7" ht="30" customHeight="1" x14ac:dyDescent="0.25">
      <c r="A92" s="71" t="s">
        <v>890</v>
      </c>
      <c r="B92" s="629"/>
      <c r="C92" s="630"/>
      <c r="D92" s="557">
        <f>SUMIFS(Udržateľnosť!C:C,Udržateľnosť!B:B,"&gt;="&amp;$B$7,Udržateľnosť!B:B,"&lt;="&amp;$B$8)</f>
        <v>0</v>
      </c>
      <c r="E92" s="558"/>
      <c r="F92" s="622"/>
      <c r="G92" s="623"/>
    </row>
    <row r="93" spans="1:7" ht="30" customHeight="1" x14ac:dyDescent="0.25">
      <c r="A93" s="72" t="s">
        <v>79</v>
      </c>
      <c r="B93" s="546"/>
      <c r="C93" s="547"/>
      <c r="D93" s="513">
        <f>SUMIFS(Udržateľnosť!E:E,Udržateľnosť!B:B,"&gt;="&amp;$B$7,Udržateľnosť!B:B,"&lt;="&amp;$B$8)</f>
        <v>0</v>
      </c>
      <c r="E93" s="514"/>
      <c r="F93" s="505"/>
      <c r="G93" s="618"/>
    </row>
    <row r="94" spans="1:7" ht="30" customHeight="1" thickBot="1" x14ac:dyDescent="0.3">
      <c r="A94" s="79" t="s">
        <v>80</v>
      </c>
      <c r="B94" s="635"/>
      <c r="C94" s="636"/>
      <c r="D94" s="515">
        <f>SUMIFS(Udržateľnosť!G:G,Udržateľnosť!B:B,"&gt;="&amp;$B$7,Udržateľnosť!B:B,"&lt;="&amp;$B$8)</f>
        <v>0</v>
      </c>
      <c r="E94" s="516"/>
      <c r="F94" s="507"/>
      <c r="G94" s="619"/>
    </row>
    <row r="95" spans="1:7" ht="24.95" customHeight="1" x14ac:dyDescent="0.25">
      <c r="A95" s="589" t="s">
        <v>326</v>
      </c>
      <c r="B95" s="590"/>
      <c r="C95" s="590"/>
      <c r="D95" s="590"/>
      <c r="E95" s="590"/>
      <c r="F95" s="590"/>
      <c r="G95" s="604"/>
    </row>
    <row r="96" spans="1:7" ht="50.1" customHeight="1" thickBot="1" x14ac:dyDescent="0.3">
      <c r="A96" s="83" t="s">
        <v>327</v>
      </c>
      <c r="B96" s="593" t="s">
        <v>328</v>
      </c>
      <c r="C96" s="594"/>
      <c r="D96" s="594"/>
      <c r="E96" s="595"/>
      <c r="F96" s="84" t="s">
        <v>329</v>
      </c>
      <c r="G96" s="84" t="s">
        <v>330</v>
      </c>
    </row>
    <row r="97" spans="1:7" ht="75" customHeight="1" x14ac:dyDescent="0.25">
      <c r="A97" s="96" t="s">
        <v>362</v>
      </c>
      <c r="B97" s="637"/>
      <c r="C97" s="638"/>
      <c r="D97" s="638"/>
      <c r="E97" s="639"/>
      <c r="F97" s="363"/>
      <c r="G97" s="379"/>
    </row>
    <row r="98" spans="1:7" ht="75" customHeight="1" x14ac:dyDescent="0.25">
      <c r="A98" s="103" t="s">
        <v>363</v>
      </c>
      <c r="B98" s="568"/>
      <c r="C98" s="568"/>
      <c r="D98" s="568"/>
      <c r="E98" s="568"/>
      <c r="F98" s="360"/>
      <c r="G98" s="362"/>
    </row>
    <row r="99" spans="1:7" ht="75" customHeight="1" x14ac:dyDescent="0.25">
      <c r="A99" s="103" t="s">
        <v>364</v>
      </c>
      <c r="B99" s="568"/>
      <c r="C99" s="568"/>
      <c r="D99" s="568"/>
      <c r="E99" s="568"/>
      <c r="F99" s="360"/>
      <c r="G99" s="362"/>
    </row>
    <row r="100" spans="1:7" ht="60" customHeight="1" x14ac:dyDescent="0.25">
      <c r="A100" s="72" t="s">
        <v>353</v>
      </c>
      <c r="B100" s="568"/>
      <c r="C100" s="568"/>
      <c r="D100" s="568"/>
      <c r="E100" s="568"/>
      <c r="F100" s="360"/>
      <c r="G100" s="362"/>
    </row>
    <row r="101" spans="1:7" ht="60" customHeight="1" thickBot="1" x14ac:dyDescent="0.3">
      <c r="A101" s="80" t="s">
        <v>354</v>
      </c>
      <c r="B101" s="581"/>
      <c r="C101" s="582"/>
      <c r="D101" s="582"/>
      <c r="E101" s="583"/>
      <c r="F101" s="380"/>
      <c r="G101" s="365"/>
    </row>
    <row r="102" spans="1:7" ht="39.950000000000003" customHeight="1" thickBot="1" x14ac:dyDescent="0.3">
      <c r="A102" s="605"/>
      <c r="B102" s="605"/>
      <c r="C102" s="605"/>
      <c r="D102" s="605"/>
      <c r="E102" s="605"/>
      <c r="F102" s="605"/>
      <c r="G102" s="605"/>
    </row>
    <row r="103" spans="1:7" ht="75" customHeight="1" thickBot="1" x14ac:dyDescent="0.3">
      <c r="A103" s="527" t="s">
        <v>365</v>
      </c>
      <c r="B103" s="528"/>
      <c r="C103" s="528"/>
      <c r="D103" s="528"/>
      <c r="E103" s="528"/>
      <c r="F103" s="528"/>
      <c r="G103" s="529"/>
    </row>
    <row r="104" spans="1:7" ht="50.1" customHeight="1" thickBot="1" x14ac:dyDescent="0.3">
      <c r="A104" s="105" t="s">
        <v>327</v>
      </c>
      <c r="B104" s="640" t="s">
        <v>328</v>
      </c>
      <c r="C104" s="641"/>
      <c r="D104" s="641"/>
      <c r="E104" s="642"/>
      <c r="F104" s="106" t="s">
        <v>329</v>
      </c>
      <c r="G104" s="106" t="s">
        <v>330</v>
      </c>
    </row>
    <row r="105" spans="1:7" ht="75" customHeight="1" x14ac:dyDescent="0.25">
      <c r="A105" s="96" t="s">
        <v>366</v>
      </c>
      <c r="B105" s="637"/>
      <c r="C105" s="638"/>
      <c r="D105" s="638"/>
      <c r="E105" s="639"/>
      <c r="F105" s="363"/>
      <c r="G105" s="379"/>
    </row>
    <row r="106" spans="1:7" ht="75" customHeight="1" x14ac:dyDescent="0.25">
      <c r="A106" s="108" t="s">
        <v>367</v>
      </c>
      <c r="B106" s="568"/>
      <c r="C106" s="568"/>
      <c r="D106" s="568"/>
      <c r="E106" s="568"/>
      <c r="F106" s="360"/>
      <c r="G106" s="362"/>
    </row>
    <row r="107" spans="1:7" ht="75" customHeight="1" x14ac:dyDescent="0.25">
      <c r="A107" s="72" t="s">
        <v>368</v>
      </c>
      <c r="B107" s="505"/>
      <c r="C107" s="643"/>
      <c r="D107" s="643"/>
      <c r="E107" s="618"/>
      <c r="F107" s="381"/>
      <c r="G107" s="382"/>
    </row>
    <row r="108" spans="1:7" ht="75" customHeight="1" x14ac:dyDescent="0.25">
      <c r="A108" s="72" t="s">
        <v>353</v>
      </c>
      <c r="B108" s="505"/>
      <c r="C108" s="643"/>
      <c r="D108" s="643"/>
      <c r="E108" s="618"/>
      <c r="F108" s="383"/>
      <c r="G108" s="384"/>
    </row>
    <row r="109" spans="1:7" ht="75" customHeight="1" thickBot="1" x14ac:dyDescent="0.3">
      <c r="A109" s="112" t="s">
        <v>369</v>
      </c>
      <c r="B109" s="507"/>
      <c r="C109" s="644"/>
      <c r="D109" s="644"/>
      <c r="E109" s="619"/>
      <c r="F109" s="385"/>
      <c r="G109" s="386"/>
    </row>
    <row r="110" spans="1:7" ht="50.1" customHeight="1" thickBot="1" x14ac:dyDescent="0.3">
      <c r="A110" s="605"/>
      <c r="B110" s="605"/>
      <c r="C110" s="605"/>
      <c r="D110" s="605"/>
      <c r="E110" s="605"/>
      <c r="F110" s="605"/>
      <c r="G110" s="605"/>
    </row>
    <row r="111" spans="1:7" ht="75" customHeight="1" thickBot="1" x14ac:dyDescent="0.3">
      <c r="A111" s="606" t="s">
        <v>190</v>
      </c>
      <c r="B111" s="607"/>
      <c r="C111" s="607"/>
      <c r="D111" s="607"/>
      <c r="E111" s="607"/>
      <c r="F111" s="607"/>
      <c r="G111" s="608"/>
    </row>
    <row r="112" spans="1:7" ht="24.95" customHeight="1" x14ac:dyDescent="0.25">
      <c r="A112" s="571" t="s">
        <v>310</v>
      </c>
      <c r="B112" s="572"/>
      <c r="C112" s="572"/>
      <c r="D112" s="572"/>
      <c r="E112" s="572"/>
      <c r="F112" s="572"/>
      <c r="G112" s="573"/>
    </row>
    <row r="113" spans="1:7" ht="35.1" customHeight="1" thickBot="1" x14ac:dyDescent="0.3">
      <c r="A113" s="70" t="s">
        <v>311</v>
      </c>
      <c r="B113" s="553" t="s">
        <v>312</v>
      </c>
      <c r="C113" s="553"/>
      <c r="D113" s="553" t="s">
        <v>2</v>
      </c>
      <c r="E113" s="553"/>
      <c r="F113" s="553" t="s">
        <v>313</v>
      </c>
      <c r="G113" s="554"/>
    </row>
    <row r="114" spans="1:7" ht="30" customHeight="1" x14ac:dyDescent="0.25">
      <c r="A114" s="136" t="s">
        <v>370</v>
      </c>
      <c r="B114" s="645"/>
      <c r="C114" s="646"/>
      <c r="D114" s="557">
        <f>IF(Monitoring!B5=Oslava!A3,Oslava!C3,IF(Monitoring!B5=Oslava!A4,Oslava!C4,IF(Monitoring!B5=Oslava!A5,Oslava!C5,IF(Monitoring!B5=Oslava!A6,Oslava!C6,IF(Monitoring!B5=Oslava!A7,Oslava!C7,IF(Monitoring!B5=Oslava!A8,Oslava!C8,IF(Monitoring!B5=Oslava!A9,Oslava!C9,IF(Monitoring!B5=Oslava!A10,Oslava!C10,"nenájdené"))))))))</f>
        <v>0</v>
      </c>
      <c r="E114" s="558"/>
      <c r="F114" s="647"/>
      <c r="G114" s="648"/>
    </row>
    <row r="115" spans="1:7" ht="18" customHeight="1" x14ac:dyDescent="0.25">
      <c r="A115" s="72" t="s">
        <v>371</v>
      </c>
      <c r="B115" s="624"/>
      <c r="C115" s="510"/>
      <c r="D115" s="513">
        <f>IF(Monitoring!B5=Oslava!A3,Oslava!D3,IF(Monitoring!B5=Oslava!A4,Oslava!D4,IF(Monitoring!B5=Oslava!A5,Oslava!D5,IF(Monitoring!B5=Oslava!A6,Oslava!D6,IF(Monitoring!B5=Oslava!A7,Oslava!D8,IF(Monitoring!B5=Oslava!A8,Oslava!#REF!,IF(Monitoring!B5=Oslava!A9,Oslava!D9,IF(Monitoring!B5=Oslava!A10,Oslava!D10,"nenájdené"))))))))</f>
        <v>0</v>
      </c>
      <c r="E115" s="514"/>
      <c r="F115" s="649"/>
      <c r="G115" s="650"/>
    </row>
    <row r="116" spans="1:7" ht="18" customHeight="1" x14ac:dyDescent="0.25">
      <c r="A116" s="72" t="s">
        <v>372</v>
      </c>
      <c r="B116" s="624"/>
      <c r="C116" s="510"/>
      <c r="D116" s="513">
        <f>IF(Monitoring!B5=Oslava!A3,Oslava!E3,IF(Monitoring!B5=Oslava!A4,Oslava!E4,IF(Monitoring!B5=Oslava!A5,Oslava!E5,IF(Monitoring!B5=Oslava!A6,Oslava!E6,IF(Monitoring!B5=Oslava!A7,Oslava!E7,IF(Monitoring!B5=Oslava!A8,Oslava!E8,IF(Monitoring!B5=Oslava!A9,Oslava!E9,IF(Monitoring!B5=Oslava!A10,Oslava!E10,"nenájdené"))))))))</f>
        <v>0</v>
      </c>
      <c r="E116" s="514"/>
      <c r="F116" s="651"/>
      <c r="G116" s="652"/>
    </row>
    <row r="117" spans="1:7" ht="18" customHeight="1" x14ac:dyDescent="0.25">
      <c r="A117" s="72" t="s">
        <v>373</v>
      </c>
      <c r="B117" s="624"/>
      <c r="C117" s="510"/>
      <c r="D117" s="513">
        <f>IF(Monitoring!B5=Oslava!A3,Oslava!F3,IF(Monitoring!B5=Oslava!A4,Oslava!F4,IF(Monitoring!B5=Oslava!A5,Oslava!F5,IF(Monitoring!B5=Oslava!A6,Oslava!F6,IF(Monitoring!B5=Oslava!A7,Oslava!F7,IF(Monitoring!B5=Oslava!A8,Oslava!F8,IF(Monitoring!B5=Oslava!A9,Oslava!F9,IF(Monitoring!B5=Oslava!A10,Oslava!F10,"nenájdené"))))))))</f>
        <v>0</v>
      </c>
      <c r="E117" s="514"/>
      <c r="F117" s="585"/>
      <c r="G117" s="586"/>
    </row>
    <row r="118" spans="1:7" ht="18" customHeight="1" x14ac:dyDescent="0.25">
      <c r="A118" s="72" t="s">
        <v>374</v>
      </c>
      <c r="B118" s="624"/>
      <c r="C118" s="510"/>
      <c r="D118" s="513">
        <f>IF(Monitoring!B5=Oslava!A3,Oslava!H3,IF(Monitoring!B5=Oslava!A4,Oslava!H4,IF(Monitoring!B5=Oslava!A5,Oslava!H5,IF(Monitoring!B5=Oslava!A6,Oslava!H6,IF(Monitoring!B5=Oslava!A7,Oslava!H7,IF(Monitoring!B5=Oslava!A8,Oslava!H8,IF(Monitoring!B5=Oslava!A9,Oslava!H9,IF(Monitoring!B5=Oslava!A10,Oslava!H10,"nenájdené"))))))))</f>
        <v>0</v>
      </c>
      <c r="E118" s="514"/>
      <c r="F118" s="585"/>
      <c r="G118" s="586"/>
    </row>
    <row r="119" spans="1:7" ht="18" customHeight="1" x14ac:dyDescent="0.25">
      <c r="A119" s="72" t="s">
        <v>295</v>
      </c>
      <c r="B119" s="509"/>
      <c r="C119" s="510"/>
      <c r="D119" s="513">
        <f>SUMIFS(Udržateľnosť!K:K,Udržateľnosť!J:J,"&gt;="&amp;$B$7,Udržateľnosť!J:J,"&lt;="&amp;$B$8)</f>
        <v>0</v>
      </c>
      <c r="E119" s="514"/>
      <c r="F119" s="505"/>
      <c r="G119" s="506"/>
    </row>
    <row r="120" spans="1:7" ht="18" customHeight="1" x14ac:dyDescent="0.25">
      <c r="A120" s="72" t="s">
        <v>294</v>
      </c>
      <c r="B120" s="509"/>
      <c r="C120" s="510"/>
      <c r="D120" s="513">
        <f>SUMIFS(Udržateľnosť!L:L,Udržateľnosť!J:J,"&gt;="&amp;$B$7,Udržateľnosť!J:J,"&lt;="&amp;$B$8)</f>
        <v>0</v>
      </c>
      <c r="E120" s="514"/>
      <c r="F120" s="505"/>
      <c r="G120" s="506"/>
    </row>
    <row r="121" spans="1:7" ht="18" customHeight="1" x14ac:dyDescent="0.25">
      <c r="A121" s="72" t="s">
        <v>293</v>
      </c>
      <c r="B121" s="509"/>
      <c r="C121" s="510"/>
      <c r="D121" s="513">
        <f>SUMIFS(Udržateľnosť!M:M,Udržateľnosť!J:J,"&gt;="&amp;$B$7,Udržateľnosť!J:J,"&lt;="&amp;$B$8)</f>
        <v>0</v>
      </c>
      <c r="E121" s="514"/>
      <c r="F121" s="505"/>
      <c r="G121" s="506"/>
    </row>
    <row r="122" spans="1:7" ht="18" customHeight="1" x14ac:dyDescent="0.25">
      <c r="A122" s="72" t="s">
        <v>292</v>
      </c>
      <c r="B122" s="509"/>
      <c r="C122" s="510"/>
      <c r="D122" s="513">
        <f>SUMIFS(Udržateľnosť!N:N,Udržateľnosť!J:J,"&gt;="&amp;$B$7,Udržateľnosť!J:J,"&lt;="&amp;$B$8)</f>
        <v>0</v>
      </c>
      <c r="E122" s="514"/>
      <c r="F122" s="505"/>
      <c r="G122" s="506"/>
    </row>
    <row r="123" spans="1:7" ht="18" customHeight="1" x14ac:dyDescent="0.25">
      <c r="A123" s="72" t="s">
        <v>291</v>
      </c>
      <c r="B123" s="509"/>
      <c r="C123" s="510"/>
      <c r="D123" s="513">
        <f>SUMIFS(Udržateľnosť!O:O,Udržateľnosť!J:J,"&gt;="&amp;$B$7,Udržateľnosť!J:J,"&lt;="&amp;$B$8)</f>
        <v>0</v>
      </c>
      <c r="E123" s="514"/>
      <c r="F123" s="505"/>
      <c r="G123" s="506"/>
    </row>
    <row r="124" spans="1:7" ht="18" customHeight="1" x14ac:dyDescent="0.25">
      <c r="A124" s="72" t="s">
        <v>290</v>
      </c>
      <c r="B124" s="509"/>
      <c r="C124" s="510"/>
      <c r="D124" s="513">
        <f>SUMIFS(Udržateľnosť!P:P,Udržateľnosť!J:J,"&gt;="&amp;$B$7,Udržateľnosť!J:J,"&lt;="&amp;$B$8)</f>
        <v>0</v>
      </c>
      <c r="E124" s="514"/>
      <c r="F124" s="505"/>
      <c r="G124" s="506"/>
    </row>
    <row r="125" spans="1:7" ht="18" customHeight="1" thickBot="1" x14ac:dyDescent="0.3">
      <c r="A125" s="80" t="s">
        <v>289</v>
      </c>
      <c r="B125" s="511"/>
      <c r="C125" s="512"/>
      <c r="D125" s="515">
        <f>SUM(D119:E124)</f>
        <v>0</v>
      </c>
      <c r="E125" s="516"/>
      <c r="F125" s="507"/>
      <c r="G125" s="508"/>
    </row>
    <row r="126" spans="1:7" ht="24.95" customHeight="1" x14ac:dyDescent="0.25">
      <c r="A126" s="589" t="s">
        <v>326</v>
      </c>
      <c r="B126" s="590"/>
      <c r="C126" s="590"/>
      <c r="D126" s="590"/>
      <c r="E126" s="590"/>
      <c r="F126" s="590"/>
      <c r="G126" s="604"/>
    </row>
    <row r="127" spans="1:7" ht="50.1" customHeight="1" thickBot="1" x14ac:dyDescent="0.3">
      <c r="A127" s="83" t="s">
        <v>327</v>
      </c>
      <c r="B127" s="662" t="s">
        <v>328</v>
      </c>
      <c r="C127" s="662"/>
      <c r="D127" s="662"/>
      <c r="E127" s="662"/>
      <c r="F127" s="253" t="s">
        <v>329</v>
      </c>
      <c r="G127" s="84" t="s">
        <v>330</v>
      </c>
    </row>
    <row r="128" spans="1:7" ht="75" customHeight="1" x14ac:dyDescent="0.25">
      <c r="A128" s="114" t="s">
        <v>375</v>
      </c>
      <c r="B128" s="663"/>
      <c r="C128" s="664"/>
      <c r="D128" s="664"/>
      <c r="E128" s="665"/>
      <c r="F128" s="387"/>
      <c r="G128" s="388"/>
    </row>
    <row r="129" spans="1:9" ht="75" customHeight="1" x14ac:dyDescent="0.25">
      <c r="A129" s="116" t="s">
        <v>376</v>
      </c>
      <c r="B129" s="568"/>
      <c r="C129" s="568"/>
      <c r="D129" s="568"/>
      <c r="E129" s="568"/>
      <c r="F129" s="360"/>
      <c r="G129" s="362"/>
    </row>
    <row r="130" spans="1:9" ht="75" customHeight="1" x14ac:dyDescent="0.25">
      <c r="A130" s="116" t="s">
        <v>377</v>
      </c>
      <c r="B130" s="568"/>
      <c r="C130" s="568"/>
      <c r="D130" s="568"/>
      <c r="E130" s="568"/>
      <c r="F130" s="360"/>
      <c r="G130" s="362"/>
    </row>
    <row r="131" spans="1:9" ht="75" customHeight="1" x14ac:dyDescent="0.25">
      <c r="A131" s="72" t="s">
        <v>882</v>
      </c>
      <c r="B131" s="568"/>
      <c r="C131" s="568"/>
      <c r="D131" s="568"/>
      <c r="E131" s="568"/>
      <c r="F131" s="360"/>
      <c r="G131" s="362"/>
    </row>
    <row r="132" spans="1:9" ht="75" customHeight="1" thickBot="1" x14ac:dyDescent="0.3">
      <c r="A132" s="80" t="s">
        <v>883</v>
      </c>
      <c r="B132" s="581"/>
      <c r="C132" s="582"/>
      <c r="D132" s="582"/>
      <c r="E132" s="583"/>
      <c r="F132" s="380"/>
      <c r="G132" s="365"/>
    </row>
    <row r="133" spans="1:9" ht="50.1" customHeight="1" thickBot="1" x14ac:dyDescent="0.3">
      <c r="A133" s="653"/>
      <c r="B133" s="653"/>
      <c r="C133" s="653"/>
      <c r="D133" s="653"/>
      <c r="E133" s="653"/>
      <c r="F133" s="653"/>
      <c r="G133" s="653"/>
    </row>
    <row r="134" spans="1:9" ht="75" customHeight="1" thickBot="1" x14ac:dyDescent="0.3">
      <c r="A134" s="527" t="s">
        <v>378</v>
      </c>
      <c r="B134" s="528"/>
      <c r="C134" s="528"/>
      <c r="D134" s="528"/>
      <c r="E134" s="528"/>
      <c r="F134" s="528"/>
      <c r="G134" s="529"/>
    </row>
    <row r="135" spans="1:9" ht="50.1" customHeight="1" x14ac:dyDescent="0.25">
      <c r="A135" s="117" t="s">
        <v>327</v>
      </c>
      <c r="B135" s="654" t="s">
        <v>379</v>
      </c>
      <c r="C135" s="655"/>
      <c r="D135" s="655"/>
      <c r="E135" s="655"/>
      <c r="F135" s="655"/>
      <c r="G135" s="656"/>
    </row>
    <row r="136" spans="1:9" ht="150" customHeight="1" thickBot="1" x14ac:dyDescent="0.3">
      <c r="A136" s="320" t="s">
        <v>380</v>
      </c>
      <c r="B136" s="657"/>
      <c r="C136" s="657"/>
      <c r="D136" s="657"/>
      <c r="E136" s="657"/>
      <c r="F136" s="657"/>
      <c r="G136" s="658"/>
    </row>
    <row r="137" spans="1:9" ht="15.75" thickBot="1" x14ac:dyDescent="0.3"/>
    <row r="138" spans="1:9" ht="21.75" thickBot="1" x14ac:dyDescent="0.4">
      <c r="A138" s="119" t="s">
        <v>381</v>
      </c>
      <c r="B138" s="659">
        <v>47119</v>
      </c>
      <c r="C138" s="660"/>
      <c r="D138" s="660"/>
      <c r="E138" s="660"/>
      <c r="F138" s="660"/>
      <c r="G138" s="661"/>
    </row>
    <row r="141" spans="1:9" x14ac:dyDescent="0.25">
      <c r="I141" s="254"/>
    </row>
  </sheetData>
  <sheetProtection algorithmName="SHA-512" hashValue="GENshWu6fUnsWOB1A/Du+WA+NdSWlEf4EqgqmUm8o9ovEFljPN7FiIeQJWycuxEuIktLRLRj29MSz3IRxWxarA==" saltValue="GoSO73uEraWXEllb5WLWTQ==" spinCount="100000" sheet="1" formatRows="0"/>
  <mergeCells count="246">
    <mergeCell ref="B132:E132"/>
    <mergeCell ref="A133:G133"/>
    <mergeCell ref="A134:G134"/>
    <mergeCell ref="B135:G135"/>
    <mergeCell ref="B136:G136"/>
    <mergeCell ref="B138:G138"/>
    <mergeCell ref="A126:G126"/>
    <mergeCell ref="B127:E127"/>
    <mergeCell ref="B128:E128"/>
    <mergeCell ref="B129:E129"/>
    <mergeCell ref="B130:E130"/>
    <mergeCell ref="B131:E131"/>
    <mergeCell ref="B118:C118"/>
    <mergeCell ref="D118:E118"/>
    <mergeCell ref="F118:G118"/>
    <mergeCell ref="B116:C116"/>
    <mergeCell ref="D116:E116"/>
    <mergeCell ref="F116:G116"/>
    <mergeCell ref="B117:C117"/>
    <mergeCell ref="D117:E117"/>
    <mergeCell ref="F117:G117"/>
    <mergeCell ref="B114:C114"/>
    <mergeCell ref="D114:E114"/>
    <mergeCell ref="F114:G114"/>
    <mergeCell ref="B115:C115"/>
    <mergeCell ref="D115:E115"/>
    <mergeCell ref="F115:G115"/>
    <mergeCell ref="A110:G110"/>
    <mergeCell ref="A111:G111"/>
    <mergeCell ref="A112:G112"/>
    <mergeCell ref="B113:C113"/>
    <mergeCell ref="D113:E113"/>
    <mergeCell ref="F113:G113"/>
    <mergeCell ref="B104:E104"/>
    <mergeCell ref="B105:E105"/>
    <mergeCell ref="B106:E106"/>
    <mergeCell ref="B107:E107"/>
    <mergeCell ref="B108:E108"/>
    <mergeCell ref="B109:E109"/>
    <mergeCell ref="B98:E98"/>
    <mergeCell ref="B99:E99"/>
    <mergeCell ref="B100:E100"/>
    <mergeCell ref="B101:E101"/>
    <mergeCell ref="A102:G102"/>
    <mergeCell ref="A103:G103"/>
    <mergeCell ref="B94:C94"/>
    <mergeCell ref="D94:E94"/>
    <mergeCell ref="F94:G94"/>
    <mergeCell ref="A95:G95"/>
    <mergeCell ref="B96:E96"/>
    <mergeCell ref="B97:E97"/>
    <mergeCell ref="B93:C93"/>
    <mergeCell ref="D93:E93"/>
    <mergeCell ref="F93:G93"/>
    <mergeCell ref="B92:C92"/>
    <mergeCell ref="D92:E92"/>
    <mergeCell ref="F92:G92"/>
    <mergeCell ref="B87:C87"/>
    <mergeCell ref="D87:E87"/>
    <mergeCell ref="A88:G88"/>
    <mergeCell ref="A89:G89"/>
    <mergeCell ref="A90:G90"/>
    <mergeCell ref="B91:C91"/>
    <mergeCell ref="D91:E91"/>
    <mergeCell ref="F91:G91"/>
    <mergeCell ref="B83:E83"/>
    <mergeCell ref="B84:C84"/>
    <mergeCell ref="D84:E84"/>
    <mergeCell ref="B85:C85"/>
    <mergeCell ref="D85:E85"/>
    <mergeCell ref="B86:C86"/>
    <mergeCell ref="D86:E86"/>
    <mergeCell ref="B80:C80"/>
    <mergeCell ref="D80:E80"/>
    <mergeCell ref="F80:G80"/>
    <mergeCell ref="D81:E81"/>
    <mergeCell ref="F81:G81"/>
    <mergeCell ref="A82:G82"/>
    <mergeCell ref="B78:C78"/>
    <mergeCell ref="D78:E78"/>
    <mergeCell ref="F78:G78"/>
    <mergeCell ref="B79:C79"/>
    <mergeCell ref="D79:E79"/>
    <mergeCell ref="F79:G79"/>
    <mergeCell ref="B81:C81"/>
    <mergeCell ref="A74:G74"/>
    <mergeCell ref="A75:G75"/>
    <mergeCell ref="A76:G76"/>
    <mergeCell ref="B77:C77"/>
    <mergeCell ref="D77:E77"/>
    <mergeCell ref="F77:G77"/>
    <mergeCell ref="B68:E68"/>
    <mergeCell ref="B69:E69"/>
    <mergeCell ref="B70:E70"/>
    <mergeCell ref="B71:E71"/>
    <mergeCell ref="B72:E72"/>
    <mergeCell ref="B73:E73"/>
    <mergeCell ref="B65:C65"/>
    <mergeCell ref="D65:E65"/>
    <mergeCell ref="F65:G65"/>
    <mergeCell ref="D66:E66"/>
    <mergeCell ref="F66:G66"/>
    <mergeCell ref="A67:G67"/>
    <mergeCell ref="B63:C63"/>
    <mergeCell ref="D63:E63"/>
    <mergeCell ref="F63:G63"/>
    <mergeCell ref="B64:C64"/>
    <mergeCell ref="D64:E64"/>
    <mergeCell ref="F64:G64"/>
    <mergeCell ref="B66:C66"/>
    <mergeCell ref="B62:C62"/>
    <mergeCell ref="D62:E62"/>
    <mergeCell ref="F62:G62"/>
    <mergeCell ref="B61:C61"/>
    <mergeCell ref="D61:E61"/>
    <mergeCell ref="F61:G61"/>
    <mergeCell ref="B55:E55"/>
    <mergeCell ref="B56:E56"/>
    <mergeCell ref="B57:E57"/>
    <mergeCell ref="A58:G58"/>
    <mergeCell ref="A59:G59"/>
    <mergeCell ref="A60:G60"/>
    <mergeCell ref="D50:E50"/>
    <mergeCell ref="F50:G50"/>
    <mergeCell ref="A51:G51"/>
    <mergeCell ref="B52:E52"/>
    <mergeCell ref="B53:E53"/>
    <mergeCell ref="B54:E54"/>
    <mergeCell ref="B48:C48"/>
    <mergeCell ref="D48:E48"/>
    <mergeCell ref="F48:G48"/>
    <mergeCell ref="B49:C49"/>
    <mergeCell ref="D49:E49"/>
    <mergeCell ref="F49:G49"/>
    <mergeCell ref="B50:C50"/>
    <mergeCell ref="B44:C44"/>
    <mergeCell ref="D44:E44"/>
    <mergeCell ref="F44:G44"/>
    <mergeCell ref="B45:C45"/>
    <mergeCell ref="D45:E45"/>
    <mergeCell ref="F45:G45"/>
    <mergeCell ref="D46:E46"/>
    <mergeCell ref="D47:E47"/>
    <mergeCell ref="F46:G46"/>
    <mergeCell ref="F47:G47"/>
    <mergeCell ref="B46:C46"/>
    <mergeCell ref="B47:C47"/>
    <mergeCell ref="A41:G41"/>
    <mergeCell ref="B42:C42"/>
    <mergeCell ref="D42:E42"/>
    <mergeCell ref="F42:G42"/>
    <mergeCell ref="D43:E43"/>
    <mergeCell ref="F43:G43"/>
    <mergeCell ref="B35:E35"/>
    <mergeCell ref="B36:E36"/>
    <mergeCell ref="B37:E37"/>
    <mergeCell ref="B38:E38"/>
    <mergeCell ref="A39:G39"/>
    <mergeCell ref="A40:G40"/>
    <mergeCell ref="B43:C43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B30:C30"/>
    <mergeCell ref="B26:C26"/>
    <mergeCell ref="D26:E26"/>
    <mergeCell ref="F26:G26"/>
    <mergeCell ref="B27:C27"/>
    <mergeCell ref="D27:E27"/>
    <mergeCell ref="F27:G27"/>
    <mergeCell ref="B24:C24"/>
    <mergeCell ref="D24:E24"/>
    <mergeCell ref="B25:C25"/>
    <mergeCell ref="D25:E25"/>
    <mergeCell ref="F25:G25"/>
    <mergeCell ref="F24:G24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7:C17"/>
    <mergeCell ref="D17:E17"/>
    <mergeCell ref="F17:G17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D18:E18"/>
    <mergeCell ref="F18:G18"/>
    <mergeCell ref="B18:C18"/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F119:G119"/>
    <mergeCell ref="F120:G120"/>
    <mergeCell ref="F121:G121"/>
    <mergeCell ref="F122:G122"/>
    <mergeCell ref="F123:G123"/>
    <mergeCell ref="F124:G124"/>
    <mergeCell ref="F125:G125"/>
    <mergeCell ref="B119:C119"/>
    <mergeCell ref="B120:C120"/>
    <mergeCell ref="B121:C121"/>
    <mergeCell ref="B122:C122"/>
    <mergeCell ref="B123:C123"/>
    <mergeCell ref="B124:C124"/>
    <mergeCell ref="B125:C125"/>
    <mergeCell ref="D119:E119"/>
    <mergeCell ref="D120:E120"/>
    <mergeCell ref="D121:E121"/>
    <mergeCell ref="D122:E122"/>
    <mergeCell ref="D123:E123"/>
    <mergeCell ref="D124:E124"/>
    <mergeCell ref="D125:E125"/>
  </mergeCells>
  <dataValidations xWindow="884" yWindow="850" count="14">
    <dataValidation type="whole" allowBlank="1" showInputMessage="1" showErrorMessage="1" sqref="C114:C117 B62:B66 B92:C94 B43:B50 C79:C80 B114:B125 B78:B81 B16:B25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7 F104 F96 F83 F68 F52 F32"/>
    <dataValidation allowBlank="1" showInputMessage="1" showErrorMessage="1" promptTitle="PATRIA SEM:" prompt="Členovia komunity, členovia komunitnej rady, lídri, partneri, obyvatelia obce - mimo komunity a pod." sqref="G127"/>
    <dataValidation allowBlank="1" showInputMessage="1" showErrorMessage="1" prompt="mimo určených" sqref="A124"/>
    <dataValidation allowBlank="1" showInputMessage="1" showErrorMessage="1" prompt="napr. ak bol súčasťou AP odborník, koľko by stála jeho práca" sqref="A123"/>
    <dataValidation allowBlank="1" showInputMessage="1" showErrorMessage="1" prompt="finančné zdroje členov komunity - šetrenie na vyplatenie dlhov; materiálne zdroje - požičovňa náradia (koľko by stálo zapožičanie)" sqref="A122"/>
    <dataValidation allowBlank="1" showInputMessage="1" showErrorMessage="1" prompt="financovanie z iných projektových zdrojov mimo NP TSP KC" sqref="A121"/>
    <dataValidation allowBlank="1" showInputMessage="1" showErrorMessage="1" prompt="hodnota stavebného materiálu; dary a pod." sqref="A120"/>
    <dataValidation allowBlank="1" showInputMessage="1" showErrorMessage="1" prompt="17 % paušál; financie od obce/mesta/OZ; náklady súvisiace s propagáciou" sqref="A119"/>
    <dataValidation allowBlank="1" showInputMessage="1" showErrorMessage="1" promptTitle="PATRIA SEM:" prompt="Členovia komunity, členovia komunitnej rady, lídri, partneri, obyvatelia obce - mimo komunity a pod" sqref="G104"/>
    <dataValidation allowBlank="1" showInputMessage="1" showErrorMessage="1" promptTitle="PATRIA SEM:" prompt="Členovia komunity, členovia komunitnej rady, lídri, partneri, obyvatelia obce - mimo komunity a pod," sqref="G96 G83 G68 G52 G32"/>
    <dataValidation type="whole" allowBlank="1" showInputMessage="1" showErrorMessage="1" promptTitle="INFO:" prompt="Uviesť v stĺpci poznámka bližšie vysvetlenie ku položke &quot;iné&quot;" sqref="C26:C29 B26:B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38:G138">
      <formula1>45658</formula1>
      <formula2>47483</formula2>
    </dataValidation>
    <dataValidation allowBlank="1" showInputMessage="1" showErrorMessage="1" promptTitle="INFO" prompt="Hodnota v bunke sa automaticky zaokrúhľuje na celé číslo NAHOR" sqref="D43:E44"/>
  </dataValidations>
  <pageMargins left="0.51181102362204722" right="0.51181102362204722" top="0.51181102362204722" bottom="0.51181102362204722" header="0.11811023622047245" footer="0.11811023622047245"/>
  <pageSetup paperSize="9" scale="6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84" yWindow="850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200"/>
      <c r="C18" s="201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98"/>
      <c r="C30" s="199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20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97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97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97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202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93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200"/>
      <c r="C46" s="201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200"/>
      <c r="C47" s="201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98"/>
      <c r="C50" s="199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98"/>
      <c r="C68" s="199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204"/>
      <c r="G89" s="194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202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97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97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97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97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5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6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97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97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97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81"/>
      <c r="C18" s="182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87"/>
      <c r="C30" s="188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8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85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85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85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84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86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81"/>
      <c r="C46" s="182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81"/>
      <c r="C47" s="182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87"/>
      <c r="C50" s="188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87"/>
      <c r="C68" s="188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92"/>
      <c r="G89" s="18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84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85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85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85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85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85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85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85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81"/>
      <c r="C18" s="182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87"/>
      <c r="C30" s="188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8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85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85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85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84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86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81"/>
      <c r="C46" s="182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81"/>
      <c r="C47" s="182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87"/>
      <c r="C50" s="188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87"/>
      <c r="C68" s="188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92"/>
      <c r="G89" s="18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84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85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85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85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85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85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85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85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81"/>
      <c r="C18" s="182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87"/>
      <c r="C30" s="188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8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85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85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85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84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86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81"/>
      <c r="C46" s="182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81"/>
      <c r="C47" s="182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87"/>
      <c r="C50" s="188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87"/>
      <c r="C68" s="188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92"/>
      <c r="G89" s="18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84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85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85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85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85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85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85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85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81"/>
      <c r="C18" s="182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87"/>
      <c r="C30" s="188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8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85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85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85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84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86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81"/>
      <c r="C46" s="182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81"/>
      <c r="C47" s="182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87"/>
      <c r="C50" s="188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87"/>
      <c r="C68" s="188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92"/>
      <c r="G89" s="18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84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85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85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85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85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85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85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85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81"/>
      <c r="C18" s="182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87"/>
      <c r="C30" s="188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83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85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85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85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84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86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81"/>
      <c r="C46" s="182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81"/>
      <c r="C47" s="182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87"/>
      <c r="C50" s="188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87"/>
      <c r="C68" s="188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92"/>
      <c r="G89" s="18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84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85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85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85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85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9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9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85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85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85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175"/>
      <c r="C18" s="176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173"/>
      <c r="C30" s="174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178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172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172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172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177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168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175"/>
      <c r="C46" s="176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175"/>
      <c r="C47" s="176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173"/>
      <c r="C50" s="174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173"/>
      <c r="C68" s="174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101"/>
      <c r="G89" s="169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177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172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172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172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172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170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171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172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172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172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</mergeCells>
  <dataValidations count="13"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allowBlank="1" showInputMessage="1" showErrorMessage="1" promptTitle="PATRIA SEM:" prompt="Členovia komunity, členovia komunitnej rady, lídri, partneri, obyvatelia obce - mimo komunity a pod," sqref="G98 G85 G70 G52 G32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="17 % paušál; financie od obce/mesta/OZ; náklady súvisiace s propagáciou" sqref="A121"/>
    <dataValidation allowBlank="1" showInputMessage="1" showErrorMessage="1" prompt="hodnota stavebného materiálu; dary a pod." sqref="A122"/>
    <dataValidation allowBlank="1" showInputMessage="1" showErrorMessage="1" prompt="financovanie z iných projektových zdrojov mimo NP TSP KC" sqref="A123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napr. ak bol súčasťou AP odborník, koľko by stála jeho práca" sqref="A125"/>
    <dataValidation allowBlank="1" showInputMessage="1" showErrorMessage="1" prompt="mimo určených" sqref="A126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pomocne_nove!$A$63:$A$267</xm:f>
          </x14:formula1>
          <xm:sqref>B3:G3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pomocne_nove!$B$1:$B$60</xm:f>
          </x14:formula1>
          <xm:sqref>B7:G8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G140"/>
  <sheetViews>
    <sheetView zoomScale="80" zoomScaleNormal="80" workbookViewId="0">
      <selection activeCell="B3" sqref="B3:G3"/>
    </sheetView>
  </sheetViews>
  <sheetFormatPr defaultRowHeight="15" x14ac:dyDescent="0.25"/>
  <cols>
    <col min="1" max="1" width="47.85546875" customWidth="1"/>
    <col min="2" max="4" width="6.5703125" customWidth="1"/>
    <col min="5" max="5" width="17.140625" customWidth="1"/>
    <col min="6" max="6" width="28.140625" customWidth="1"/>
    <col min="7" max="7" width="24" customWidth="1"/>
  </cols>
  <sheetData>
    <row r="1" spans="1:7" ht="75.95" customHeight="1" x14ac:dyDescent="0.25">
      <c r="A1" s="530" t="s">
        <v>296</v>
      </c>
      <c r="B1" s="531"/>
      <c r="C1" s="531"/>
      <c r="D1" s="531"/>
      <c r="E1" s="531"/>
      <c r="F1" s="531"/>
      <c r="G1" s="532"/>
    </row>
    <row r="2" spans="1:7" ht="75.95" customHeight="1" thickBot="1" x14ac:dyDescent="0.3">
      <c r="A2" s="533"/>
      <c r="B2" s="534"/>
      <c r="C2" s="534"/>
      <c r="D2" s="534"/>
      <c r="E2" s="534"/>
      <c r="F2" s="534"/>
      <c r="G2" s="535"/>
    </row>
    <row r="3" spans="1:7" ht="30" customHeight="1" x14ac:dyDescent="0.25">
      <c r="A3" s="66" t="s">
        <v>299</v>
      </c>
      <c r="B3" s="679"/>
      <c r="C3" s="680"/>
      <c r="D3" s="680"/>
      <c r="E3" s="680"/>
      <c r="F3" s="680"/>
      <c r="G3" s="681"/>
    </row>
    <row r="4" spans="1:7" ht="30" customHeight="1" x14ac:dyDescent="0.25">
      <c r="A4" s="67" t="s">
        <v>300</v>
      </c>
      <c r="B4" s="682"/>
      <c r="C4" s="683"/>
      <c r="D4" s="683"/>
      <c r="E4" s="683"/>
      <c r="F4" s="683"/>
      <c r="G4" s="684"/>
    </row>
    <row r="5" spans="1:7" ht="30" customHeight="1" x14ac:dyDescent="0.25">
      <c r="A5" s="67" t="s">
        <v>301</v>
      </c>
      <c r="B5" s="669"/>
      <c r="C5" s="670"/>
      <c r="D5" s="670"/>
      <c r="E5" s="670"/>
      <c r="F5" s="670"/>
      <c r="G5" s="671"/>
    </row>
    <row r="6" spans="1:7" ht="39.6" customHeight="1" x14ac:dyDescent="0.25">
      <c r="A6" s="67" t="s">
        <v>303</v>
      </c>
      <c r="B6" s="669"/>
      <c r="C6" s="670"/>
      <c r="D6" s="670"/>
      <c r="E6" s="670"/>
      <c r="F6" s="670"/>
      <c r="G6" s="671"/>
    </row>
    <row r="7" spans="1:7" ht="30" customHeight="1" x14ac:dyDescent="0.25">
      <c r="A7" s="67" t="s">
        <v>304</v>
      </c>
      <c r="B7" s="666"/>
      <c r="C7" s="667"/>
      <c r="D7" s="667"/>
      <c r="E7" s="667"/>
      <c r="F7" s="667"/>
      <c r="G7" s="668"/>
    </row>
    <row r="8" spans="1:7" ht="30" customHeight="1" x14ac:dyDescent="0.25">
      <c r="A8" s="67" t="s">
        <v>305</v>
      </c>
      <c r="B8" s="666"/>
      <c r="C8" s="667"/>
      <c r="D8" s="667"/>
      <c r="E8" s="667"/>
      <c r="F8" s="667"/>
      <c r="G8" s="668"/>
    </row>
    <row r="9" spans="1:7" ht="30" customHeight="1" x14ac:dyDescent="0.25">
      <c r="A9" s="68" t="s">
        <v>306</v>
      </c>
      <c r="B9" s="669"/>
      <c r="C9" s="670"/>
      <c r="D9" s="670"/>
      <c r="E9" s="670"/>
      <c r="F9" s="670"/>
      <c r="G9" s="671"/>
    </row>
    <row r="10" spans="1:7" ht="30" customHeight="1" x14ac:dyDescent="0.25">
      <c r="A10" s="68" t="s">
        <v>307</v>
      </c>
      <c r="B10" s="672"/>
      <c r="C10" s="673"/>
      <c r="D10" s="673"/>
      <c r="E10" s="673"/>
      <c r="F10" s="673"/>
      <c r="G10" s="674"/>
    </row>
    <row r="11" spans="1:7" ht="30" customHeight="1" thickBot="1" x14ac:dyDescent="0.3">
      <c r="A11" s="69" t="s">
        <v>308</v>
      </c>
      <c r="B11" s="675"/>
      <c r="C11" s="676"/>
      <c r="D11" s="676"/>
      <c r="E11" s="676"/>
      <c r="F11" s="676"/>
      <c r="G11" s="677"/>
    </row>
    <row r="12" spans="1:7" ht="19.5" thickBot="1" x14ac:dyDescent="0.3">
      <c r="A12" s="678"/>
      <c r="B12" s="678"/>
      <c r="C12" s="678"/>
      <c r="D12" s="678"/>
      <c r="E12" s="678"/>
      <c r="F12" s="678"/>
      <c r="G12" s="678"/>
    </row>
    <row r="13" spans="1:7" ht="46.7" customHeight="1" thickBot="1" x14ac:dyDescent="0.3">
      <c r="A13" s="527" t="s">
        <v>309</v>
      </c>
      <c r="B13" s="528"/>
      <c r="C13" s="528"/>
      <c r="D13" s="528"/>
      <c r="E13" s="528"/>
      <c r="F13" s="528"/>
      <c r="G13" s="529"/>
    </row>
    <row r="14" spans="1:7" ht="18" customHeight="1" x14ac:dyDescent="0.25">
      <c r="A14" s="691" t="s">
        <v>310</v>
      </c>
      <c r="B14" s="692"/>
      <c r="C14" s="692"/>
      <c r="D14" s="692"/>
      <c r="E14" s="692"/>
      <c r="F14" s="692"/>
      <c r="G14" s="693"/>
    </row>
    <row r="15" spans="1:7" ht="31.7" customHeight="1" thickBot="1" x14ac:dyDescent="0.3">
      <c r="A15" s="70" t="s">
        <v>311</v>
      </c>
      <c r="B15" s="694" t="s">
        <v>312</v>
      </c>
      <c r="C15" s="695"/>
      <c r="D15" s="694" t="s">
        <v>2</v>
      </c>
      <c r="E15" s="695"/>
      <c r="F15" s="694" t="s">
        <v>313</v>
      </c>
      <c r="G15" s="696"/>
    </row>
    <row r="16" spans="1:7" ht="18.95" customHeight="1" x14ac:dyDescent="0.25">
      <c r="A16" s="71" t="s">
        <v>314</v>
      </c>
      <c r="B16" s="697"/>
      <c r="C16" s="698"/>
      <c r="D16" s="699"/>
      <c r="E16" s="700"/>
      <c r="F16" s="701"/>
      <c r="G16" s="702"/>
    </row>
    <row r="17" spans="1:7" ht="18.95" customHeight="1" x14ac:dyDescent="0.25">
      <c r="A17" s="72" t="s">
        <v>216</v>
      </c>
      <c r="B17" s="685"/>
      <c r="C17" s="686"/>
      <c r="D17" s="687"/>
      <c r="E17" s="688"/>
      <c r="F17" s="689"/>
      <c r="G17" s="690"/>
    </row>
    <row r="18" spans="1:7" ht="18.95" customHeight="1" x14ac:dyDescent="0.25">
      <c r="A18" s="72" t="s">
        <v>875</v>
      </c>
      <c r="B18" s="237"/>
      <c r="C18" s="238"/>
      <c r="D18" s="687"/>
      <c r="E18" s="688"/>
      <c r="F18" s="689"/>
      <c r="G18" s="690"/>
    </row>
    <row r="19" spans="1:7" ht="18.95" customHeight="1" x14ac:dyDescent="0.25">
      <c r="A19" s="72" t="s">
        <v>885</v>
      </c>
      <c r="B19" s="685"/>
      <c r="C19" s="686"/>
      <c r="D19" s="687"/>
      <c r="E19" s="688"/>
      <c r="F19" s="689"/>
      <c r="G19" s="690"/>
    </row>
    <row r="20" spans="1:7" ht="18.95" customHeight="1" x14ac:dyDescent="0.25">
      <c r="A20" s="72" t="s">
        <v>316</v>
      </c>
      <c r="B20" s="685"/>
      <c r="C20" s="686"/>
      <c r="D20" s="687"/>
      <c r="E20" s="688"/>
      <c r="F20" s="689"/>
      <c r="G20" s="690"/>
    </row>
    <row r="21" spans="1:7" ht="18.95" customHeight="1" x14ac:dyDescent="0.25">
      <c r="A21" s="72" t="s">
        <v>317</v>
      </c>
      <c r="B21" s="685"/>
      <c r="C21" s="686"/>
      <c r="D21" s="687"/>
      <c r="E21" s="688"/>
      <c r="F21" s="689"/>
      <c r="G21" s="690"/>
    </row>
    <row r="22" spans="1:7" ht="18.95" customHeight="1" x14ac:dyDescent="0.25">
      <c r="A22" s="72" t="s">
        <v>318</v>
      </c>
      <c r="B22" s="685"/>
      <c r="C22" s="686"/>
      <c r="D22" s="687"/>
      <c r="E22" s="688"/>
      <c r="F22" s="689"/>
      <c r="G22" s="690"/>
    </row>
    <row r="23" spans="1:7" ht="18.95" customHeight="1" x14ac:dyDescent="0.25">
      <c r="A23" s="72" t="s">
        <v>319</v>
      </c>
      <c r="B23" s="685"/>
      <c r="C23" s="686"/>
      <c r="D23" s="687"/>
      <c r="E23" s="688"/>
      <c r="F23" s="689"/>
      <c r="G23" s="690"/>
    </row>
    <row r="24" spans="1:7" ht="18.95" customHeight="1" x14ac:dyDescent="0.25">
      <c r="A24" s="72" t="s">
        <v>320</v>
      </c>
      <c r="B24" s="685"/>
      <c r="C24" s="686"/>
      <c r="D24" s="687"/>
      <c r="E24" s="688"/>
      <c r="F24" s="689"/>
      <c r="G24" s="690"/>
    </row>
    <row r="25" spans="1:7" ht="18.95" customHeight="1" x14ac:dyDescent="0.25">
      <c r="A25" s="72" t="s">
        <v>888</v>
      </c>
      <c r="B25" s="685"/>
      <c r="C25" s="686"/>
      <c r="D25" s="687"/>
      <c r="E25" s="688"/>
      <c r="F25" s="689"/>
      <c r="G25" s="690"/>
    </row>
    <row r="26" spans="1:7" ht="18.95" customHeight="1" x14ac:dyDescent="0.25">
      <c r="A26" s="72" t="s">
        <v>321</v>
      </c>
      <c r="B26" s="685"/>
      <c r="C26" s="686"/>
      <c r="D26" s="687"/>
      <c r="E26" s="688"/>
      <c r="F26" s="689"/>
      <c r="G26" s="690"/>
    </row>
    <row r="27" spans="1:7" ht="18.95" customHeight="1" x14ac:dyDescent="0.25">
      <c r="A27" s="72" t="s">
        <v>322</v>
      </c>
      <c r="B27" s="685"/>
      <c r="C27" s="686"/>
      <c r="D27" s="687"/>
      <c r="E27" s="688"/>
      <c r="F27" s="689"/>
      <c r="G27" s="690"/>
    </row>
    <row r="28" spans="1:7" ht="18.95" customHeight="1" x14ac:dyDescent="0.25">
      <c r="A28" s="72" t="s">
        <v>323</v>
      </c>
      <c r="B28" s="685"/>
      <c r="C28" s="686"/>
      <c r="D28" s="687"/>
      <c r="E28" s="688"/>
      <c r="F28" s="689"/>
      <c r="G28" s="690"/>
    </row>
    <row r="29" spans="1:7" ht="18.95" customHeight="1" x14ac:dyDescent="0.25">
      <c r="A29" s="72" t="s">
        <v>324</v>
      </c>
      <c r="B29" s="685"/>
      <c r="C29" s="686"/>
      <c r="D29" s="687"/>
      <c r="E29" s="688"/>
      <c r="F29" s="689"/>
      <c r="G29" s="690"/>
    </row>
    <row r="30" spans="1:7" ht="18.95" customHeight="1" thickBot="1" x14ac:dyDescent="0.3">
      <c r="A30" s="72" t="s">
        <v>325</v>
      </c>
      <c r="B30" s="243"/>
      <c r="C30" s="244"/>
      <c r="D30" s="703"/>
      <c r="E30" s="704"/>
      <c r="F30" s="705"/>
      <c r="G30" s="706"/>
    </row>
    <row r="31" spans="1:7" ht="18.600000000000001" customHeight="1" thickBot="1" x14ac:dyDescent="0.3">
      <c r="A31" s="707" t="s">
        <v>326</v>
      </c>
      <c r="B31" s="708"/>
      <c r="C31" s="708"/>
      <c r="D31" s="708"/>
      <c r="E31" s="708"/>
      <c r="F31" s="708"/>
      <c r="G31" s="709"/>
    </row>
    <row r="32" spans="1:7" ht="48" thickBot="1" x14ac:dyDescent="0.3">
      <c r="A32" s="73" t="s">
        <v>327</v>
      </c>
      <c r="B32" s="563" t="s">
        <v>328</v>
      </c>
      <c r="C32" s="564"/>
      <c r="D32" s="564"/>
      <c r="E32" s="565"/>
      <c r="F32" s="74" t="s">
        <v>329</v>
      </c>
      <c r="G32" s="74" t="s">
        <v>330</v>
      </c>
    </row>
    <row r="33" spans="1:7" x14ac:dyDescent="0.25">
      <c r="A33" s="75" t="s">
        <v>331</v>
      </c>
      <c r="B33" s="701"/>
      <c r="C33" s="710"/>
      <c r="D33" s="710"/>
      <c r="E33" s="711"/>
      <c r="F33" s="239"/>
      <c r="G33" s="76"/>
    </row>
    <row r="34" spans="1:7" x14ac:dyDescent="0.25">
      <c r="A34" s="72" t="s">
        <v>332</v>
      </c>
      <c r="B34" s="689"/>
      <c r="C34" s="712"/>
      <c r="D34" s="712"/>
      <c r="E34" s="713"/>
      <c r="F34" s="241"/>
      <c r="G34" s="77"/>
    </row>
    <row r="35" spans="1:7" x14ac:dyDescent="0.25">
      <c r="A35" s="72" t="s">
        <v>333</v>
      </c>
      <c r="B35" s="689"/>
      <c r="C35" s="712"/>
      <c r="D35" s="712"/>
      <c r="E35" s="713"/>
      <c r="F35" s="241"/>
      <c r="G35" s="78"/>
    </row>
    <row r="36" spans="1:7" x14ac:dyDescent="0.25">
      <c r="A36" s="72" t="s">
        <v>334</v>
      </c>
      <c r="B36" s="689"/>
      <c r="C36" s="712"/>
      <c r="D36" s="712"/>
      <c r="E36" s="713"/>
      <c r="F36" s="241"/>
      <c r="G36" s="78"/>
    </row>
    <row r="37" spans="1:7" ht="57.6" customHeight="1" x14ac:dyDescent="0.25">
      <c r="A37" s="79" t="s">
        <v>335</v>
      </c>
      <c r="B37" s="689"/>
      <c r="C37" s="712"/>
      <c r="D37" s="712"/>
      <c r="E37" s="713"/>
      <c r="F37" s="240"/>
      <c r="G37" s="78"/>
    </row>
    <row r="38" spans="1:7" ht="15.75" thickBot="1" x14ac:dyDescent="0.3">
      <c r="A38" s="80" t="s">
        <v>336</v>
      </c>
      <c r="B38" s="705"/>
      <c r="C38" s="716"/>
      <c r="D38" s="716"/>
      <c r="E38" s="717"/>
      <c r="F38" s="242"/>
      <c r="G38" s="81"/>
    </row>
    <row r="39" spans="1:7" ht="15.75" thickBot="1" x14ac:dyDescent="0.3">
      <c r="A39" s="584"/>
      <c r="B39" s="584"/>
      <c r="C39" s="584"/>
      <c r="D39" s="584"/>
      <c r="E39" s="584"/>
      <c r="F39" s="584"/>
      <c r="G39" s="584"/>
    </row>
    <row r="40" spans="1:7" ht="46.7" customHeight="1" thickBot="1" x14ac:dyDescent="0.3">
      <c r="A40" s="527" t="s">
        <v>337</v>
      </c>
      <c r="B40" s="528"/>
      <c r="C40" s="528"/>
      <c r="D40" s="528"/>
      <c r="E40" s="528"/>
      <c r="F40" s="528"/>
      <c r="G40" s="529"/>
    </row>
    <row r="41" spans="1:7" ht="18" customHeight="1" x14ac:dyDescent="0.25">
      <c r="A41" s="691" t="s">
        <v>310</v>
      </c>
      <c r="B41" s="692"/>
      <c r="C41" s="692"/>
      <c r="D41" s="692"/>
      <c r="E41" s="692"/>
      <c r="F41" s="692"/>
      <c r="G41" s="693"/>
    </row>
    <row r="42" spans="1:7" ht="31.7" customHeight="1" thickBot="1" x14ac:dyDescent="0.3">
      <c r="A42" s="70" t="s">
        <v>311</v>
      </c>
      <c r="B42" s="694" t="s">
        <v>312</v>
      </c>
      <c r="C42" s="695"/>
      <c r="D42" s="694" t="s">
        <v>2</v>
      </c>
      <c r="E42" s="695"/>
      <c r="F42" s="694" t="s">
        <v>313</v>
      </c>
      <c r="G42" s="696"/>
    </row>
    <row r="43" spans="1:7" ht="18.95" customHeight="1" x14ac:dyDescent="0.25">
      <c r="A43" s="71" t="s">
        <v>39</v>
      </c>
      <c r="B43" s="697"/>
      <c r="C43" s="698"/>
      <c r="D43" s="699"/>
      <c r="E43" s="700"/>
      <c r="F43" s="714"/>
      <c r="G43" s="715"/>
    </row>
    <row r="44" spans="1:7" ht="18.95" customHeight="1" x14ac:dyDescent="0.25">
      <c r="A44" s="72" t="s">
        <v>41</v>
      </c>
      <c r="B44" s="685"/>
      <c r="C44" s="686"/>
      <c r="D44" s="687"/>
      <c r="E44" s="688"/>
      <c r="F44" s="718"/>
      <c r="G44" s="719"/>
    </row>
    <row r="45" spans="1:7" ht="18.95" customHeight="1" x14ac:dyDescent="0.25">
      <c r="A45" s="72" t="s">
        <v>217</v>
      </c>
      <c r="B45" s="685"/>
      <c r="C45" s="686"/>
      <c r="D45" s="687"/>
      <c r="E45" s="688"/>
      <c r="F45" s="718"/>
      <c r="G45" s="719"/>
    </row>
    <row r="46" spans="1:7" ht="18.95" customHeight="1" x14ac:dyDescent="0.25">
      <c r="A46" s="72" t="s">
        <v>880</v>
      </c>
      <c r="B46" s="237"/>
      <c r="C46" s="238"/>
      <c r="D46" s="687"/>
      <c r="E46" s="688"/>
      <c r="F46" s="718"/>
      <c r="G46" s="719"/>
    </row>
    <row r="47" spans="1:7" ht="18.95" customHeight="1" x14ac:dyDescent="0.25">
      <c r="A47" s="72" t="s">
        <v>886</v>
      </c>
      <c r="B47" s="237"/>
      <c r="C47" s="238"/>
      <c r="D47" s="687"/>
      <c r="E47" s="688"/>
      <c r="F47" s="718"/>
      <c r="G47" s="719"/>
    </row>
    <row r="48" spans="1:7" ht="18.95" customHeight="1" x14ac:dyDescent="0.25">
      <c r="A48" s="72" t="s">
        <v>338</v>
      </c>
      <c r="B48" s="685"/>
      <c r="C48" s="686"/>
      <c r="D48" s="687"/>
      <c r="E48" s="688"/>
      <c r="F48" s="718"/>
      <c r="G48" s="719"/>
    </row>
    <row r="49" spans="1:7" ht="18.95" customHeight="1" x14ac:dyDescent="0.25">
      <c r="A49" s="72" t="s">
        <v>40</v>
      </c>
      <c r="B49" s="685"/>
      <c r="C49" s="686"/>
      <c r="D49" s="687"/>
      <c r="E49" s="688"/>
      <c r="F49" s="718"/>
      <c r="G49" s="719"/>
    </row>
    <row r="50" spans="1:7" ht="18.95" customHeight="1" thickBot="1" x14ac:dyDescent="0.3">
      <c r="A50" s="79" t="s">
        <v>219</v>
      </c>
      <c r="B50" s="243"/>
      <c r="C50" s="244"/>
      <c r="D50" s="703"/>
      <c r="E50" s="704"/>
      <c r="F50" s="732"/>
      <c r="G50" s="733"/>
    </row>
    <row r="51" spans="1:7" ht="18" customHeight="1" x14ac:dyDescent="0.25">
      <c r="A51" s="734" t="s">
        <v>326</v>
      </c>
      <c r="B51" s="735"/>
      <c r="C51" s="735"/>
      <c r="D51" s="735"/>
      <c r="E51" s="735"/>
      <c r="F51" s="735"/>
      <c r="G51" s="736"/>
    </row>
    <row r="52" spans="1:7" ht="48" thickBot="1" x14ac:dyDescent="0.3">
      <c r="A52" s="83" t="s">
        <v>327</v>
      </c>
      <c r="B52" s="720" t="s">
        <v>328</v>
      </c>
      <c r="C52" s="721"/>
      <c r="D52" s="721"/>
      <c r="E52" s="722"/>
      <c r="F52" s="84" t="s">
        <v>329</v>
      </c>
      <c r="G52" s="84" t="s">
        <v>330</v>
      </c>
    </row>
    <row r="53" spans="1:7" ht="57.95" customHeight="1" x14ac:dyDescent="0.25">
      <c r="A53" s="71" t="s">
        <v>339</v>
      </c>
      <c r="B53" s="723"/>
      <c r="C53" s="724"/>
      <c r="D53" s="724"/>
      <c r="E53" s="725"/>
      <c r="F53" s="85"/>
      <c r="G53" s="86"/>
    </row>
    <row r="54" spans="1:7" ht="57.95" customHeight="1" x14ac:dyDescent="0.25">
      <c r="A54" s="72" t="s">
        <v>340</v>
      </c>
      <c r="B54" s="726"/>
      <c r="C54" s="727"/>
      <c r="D54" s="727"/>
      <c r="E54" s="728"/>
      <c r="F54" s="87"/>
      <c r="G54" s="88"/>
    </row>
    <row r="55" spans="1:7" ht="57.95" customHeight="1" x14ac:dyDescent="0.25">
      <c r="A55" s="72" t="s">
        <v>341</v>
      </c>
      <c r="B55" s="726"/>
      <c r="C55" s="727"/>
      <c r="D55" s="727"/>
      <c r="E55" s="728"/>
      <c r="F55" s="87"/>
      <c r="G55" s="88"/>
    </row>
    <row r="56" spans="1:7" ht="57.95" customHeight="1" x14ac:dyDescent="0.25">
      <c r="A56" s="79" t="s">
        <v>342</v>
      </c>
      <c r="B56" s="726"/>
      <c r="C56" s="727"/>
      <c r="D56" s="727"/>
      <c r="E56" s="728"/>
      <c r="F56" s="87"/>
      <c r="G56" s="88"/>
    </row>
    <row r="57" spans="1:7" ht="57.95" customHeight="1" thickBot="1" x14ac:dyDescent="0.3">
      <c r="A57" s="80" t="s">
        <v>343</v>
      </c>
      <c r="B57" s="729"/>
      <c r="C57" s="730"/>
      <c r="D57" s="730"/>
      <c r="E57" s="731"/>
      <c r="F57" s="89"/>
      <c r="G57" s="90"/>
    </row>
    <row r="58" spans="1:7" ht="15.75" thickBot="1" x14ac:dyDescent="0.3">
      <c r="A58" s="584"/>
      <c r="B58" s="584"/>
      <c r="C58" s="584"/>
      <c r="D58" s="584"/>
      <c r="E58" s="584"/>
      <c r="F58" s="584"/>
      <c r="G58" s="584"/>
    </row>
    <row r="59" spans="1:7" ht="46.7" customHeight="1" thickBot="1" x14ac:dyDescent="0.3">
      <c r="A59" s="527" t="s">
        <v>344</v>
      </c>
      <c r="B59" s="528"/>
      <c r="C59" s="528"/>
      <c r="D59" s="528"/>
      <c r="E59" s="528"/>
      <c r="F59" s="528"/>
      <c r="G59" s="529"/>
    </row>
    <row r="60" spans="1:7" ht="18" customHeight="1" x14ac:dyDescent="0.25">
      <c r="A60" s="691" t="s">
        <v>310</v>
      </c>
      <c r="B60" s="692"/>
      <c r="C60" s="692"/>
      <c r="D60" s="692"/>
      <c r="E60" s="692"/>
      <c r="F60" s="692"/>
      <c r="G60" s="693"/>
    </row>
    <row r="61" spans="1:7" ht="31.7" customHeight="1" thickBot="1" x14ac:dyDescent="0.3">
      <c r="A61" s="70" t="s">
        <v>311</v>
      </c>
      <c r="B61" s="694" t="s">
        <v>312</v>
      </c>
      <c r="C61" s="695"/>
      <c r="D61" s="694" t="s">
        <v>2</v>
      </c>
      <c r="E61" s="695"/>
      <c r="F61" s="694" t="s">
        <v>313</v>
      </c>
      <c r="G61" s="696"/>
    </row>
    <row r="62" spans="1:7" ht="30" customHeight="1" x14ac:dyDescent="0.25">
      <c r="A62" s="72" t="s">
        <v>345</v>
      </c>
      <c r="B62" s="697"/>
      <c r="C62" s="698"/>
      <c r="D62" s="737"/>
      <c r="E62" s="738"/>
      <c r="F62" s="714"/>
      <c r="G62" s="715"/>
    </row>
    <row r="63" spans="1:7" ht="30" customHeight="1" x14ac:dyDescent="0.25">
      <c r="A63" s="72" t="s">
        <v>346</v>
      </c>
      <c r="B63" s="685"/>
      <c r="C63" s="686"/>
      <c r="D63" s="739"/>
      <c r="E63" s="740"/>
      <c r="F63" s="718"/>
      <c r="G63" s="719"/>
    </row>
    <row r="64" spans="1:7" ht="30" customHeight="1" x14ac:dyDescent="0.25">
      <c r="A64" s="72" t="s">
        <v>347</v>
      </c>
      <c r="B64" s="685"/>
      <c r="C64" s="686"/>
      <c r="D64" s="687"/>
      <c r="E64" s="688"/>
      <c r="F64" s="741"/>
      <c r="G64" s="742"/>
    </row>
    <row r="65" spans="1:7" ht="30" customHeight="1" x14ac:dyDescent="0.25">
      <c r="A65" s="72" t="s">
        <v>45</v>
      </c>
      <c r="B65" s="685"/>
      <c r="C65" s="686"/>
      <c r="D65" s="687"/>
      <c r="E65" s="688"/>
      <c r="F65" s="741"/>
      <c r="G65" s="742"/>
    </row>
    <row r="66" spans="1:7" ht="30" customHeight="1" x14ac:dyDescent="0.25">
      <c r="A66" s="72" t="s">
        <v>348</v>
      </c>
      <c r="B66" s="685"/>
      <c r="C66" s="686"/>
      <c r="D66" s="687"/>
      <c r="E66" s="688"/>
      <c r="F66" s="741"/>
      <c r="G66" s="742"/>
    </row>
    <row r="67" spans="1:7" ht="30" customHeight="1" x14ac:dyDescent="0.25">
      <c r="A67" s="72" t="s">
        <v>230</v>
      </c>
      <c r="B67" s="685"/>
      <c r="C67" s="686"/>
      <c r="D67" s="687"/>
      <c r="E67" s="688"/>
      <c r="F67" s="741"/>
      <c r="G67" s="742"/>
    </row>
    <row r="68" spans="1:7" ht="30" customHeight="1" thickBot="1" x14ac:dyDescent="0.3">
      <c r="A68" s="79" t="s">
        <v>349</v>
      </c>
      <c r="B68" s="243"/>
      <c r="C68" s="244"/>
      <c r="D68" s="703"/>
      <c r="E68" s="704"/>
      <c r="F68" s="749"/>
      <c r="G68" s="750"/>
    </row>
    <row r="69" spans="1:7" ht="18" customHeight="1" x14ac:dyDescent="0.25">
      <c r="A69" s="734" t="s">
        <v>326</v>
      </c>
      <c r="B69" s="735"/>
      <c r="C69" s="735"/>
      <c r="D69" s="735"/>
      <c r="E69" s="735"/>
      <c r="F69" s="735"/>
      <c r="G69" s="736"/>
    </row>
    <row r="70" spans="1:7" ht="48" thickBot="1" x14ac:dyDescent="0.3">
      <c r="A70" s="83" t="s">
        <v>327</v>
      </c>
      <c r="B70" s="720" t="s">
        <v>328</v>
      </c>
      <c r="C70" s="721"/>
      <c r="D70" s="721"/>
      <c r="E70" s="722"/>
      <c r="F70" s="84" t="s">
        <v>329</v>
      </c>
      <c r="G70" s="84" t="s">
        <v>330</v>
      </c>
    </row>
    <row r="71" spans="1:7" x14ac:dyDescent="0.25">
      <c r="A71" s="79" t="s">
        <v>350</v>
      </c>
      <c r="B71" s="751"/>
      <c r="C71" s="752"/>
      <c r="D71" s="752"/>
      <c r="E71" s="753"/>
      <c r="F71" s="91"/>
      <c r="G71" s="92"/>
    </row>
    <row r="72" spans="1:7" x14ac:dyDescent="0.25">
      <c r="A72" s="79" t="s">
        <v>351</v>
      </c>
      <c r="B72" s="743"/>
      <c r="C72" s="744"/>
      <c r="D72" s="744"/>
      <c r="E72" s="745"/>
      <c r="F72" s="91"/>
      <c r="G72" s="92"/>
    </row>
    <row r="73" spans="1:7" x14ac:dyDescent="0.25">
      <c r="A73" s="79" t="s">
        <v>352</v>
      </c>
      <c r="B73" s="743"/>
      <c r="C73" s="744"/>
      <c r="D73" s="744"/>
      <c r="E73" s="745"/>
      <c r="F73" s="91"/>
      <c r="G73" s="92"/>
    </row>
    <row r="74" spans="1:7" x14ac:dyDescent="0.25">
      <c r="A74" s="79" t="s">
        <v>353</v>
      </c>
      <c r="B74" s="743"/>
      <c r="C74" s="744"/>
      <c r="D74" s="744"/>
      <c r="E74" s="745"/>
      <c r="F74" s="91"/>
      <c r="G74" s="92"/>
    </row>
    <row r="75" spans="1:7" ht="15.75" thickBot="1" x14ac:dyDescent="0.3">
      <c r="A75" s="80" t="s">
        <v>354</v>
      </c>
      <c r="B75" s="746"/>
      <c r="C75" s="747"/>
      <c r="D75" s="747"/>
      <c r="E75" s="748"/>
      <c r="F75" s="93"/>
      <c r="G75" s="94"/>
    </row>
    <row r="76" spans="1:7" ht="15.75" thickBot="1" x14ac:dyDescent="0.3">
      <c r="A76" s="584"/>
      <c r="B76" s="584"/>
      <c r="C76" s="584"/>
      <c r="D76" s="584"/>
      <c r="E76" s="584"/>
      <c r="F76" s="584"/>
      <c r="G76" s="584"/>
    </row>
    <row r="77" spans="1:7" ht="46.7" customHeight="1" thickBot="1" x14ac:dyDescent="0.3">
      <c r="A77" s="527" t="s">
        <v>178</v>
      </c>
      <c r="B77" s="528"/>
      <c r="C77" s="528"/>
      <c r="D77" s="528"/>
      <c r="E77" s="528"/>
      <c r="F77" s="528"/>
      <c r="G77" s="529"/>
    </row>
    <row r="78" spans="1:7" ht="18" customHeight="1" x14ac:dyDescent="0.25">
      <c r="A78" s="691" t="s">
        <v>310</v>
      </c>
      <c r="B78" s="692"/>
      <c r="C78" s="692"/>
      <c r="D78" s="692"/>
      <c r="E78" s="692"/>
      <c r="F78" s="692"/>
      <c r="G78" s="693"/>
    </row>
    <row r="79" spans="1:7" ht="31.7" customHeight="1" thickBot="1" x14ac:dyDescent="0.3">
      <c r="A79" s="70" t="s">
        <v>311</v>
      </c>
      <c r="B79" s="694" t="s">
        <v>312</v>
      </c>
      <c r="C79" s="695"/>
      <c r="D79" s="694" t="s">
        <v>2</v>
      </c>
      <c r="E79" s="695"/>
      <c r="F79" s="694" t="s">
        <v>313</v>
      </c>
      <c r="G79" s="696"/>
    </row>
    <row r="80" spans="1:7" ht="39.950000000000003" customHeight="1" x14ac:dyDescent="0.25">
      <c r="A80" s="71" t="s">
        <v>355</v>
      </c>
      <c r="B80" s="756"/>
      <c r="C80" s="757"/>
      <c r="D80" s="699"/>
      <c r="E80" s="700"/>
      <c r="F80" s="758"/>
      <c r="G80" s="759"/>
    </row>
    <row r="81" spans="1:7" ht="39.950000000000003" customHeight="1" x14ac:dyDescent="0.25">
      <c r="A81" s="72" t="s">
        <v>356</v>
      </c>
      <c r="B81" s="754"/>
      <c r="C81" s="755"/>
      <c r="D81" s="687"/>
      <c r="E81" s="688"/>
      <c r="F81" s="741"/>
      <c r="G81" s="742"/>
    </row>
    <row r="82" spans="1:7" ht="39.950000000000003" customHeight="1" x14ac:dyDescent="0.25">
      <c r="A82" s="95" t="s">
        <v>357</v>
      </c>
      <c r="B82" s="754"/>
      <c r="C82" s="755"/>
      <c r="D82" s="687"/>
      <c r="E82" s="688"/>
      <c r="F82" s="741"/>
      <c r="G82" s="742"/>
    </row>
    <row r="83" spans="1:7" ht="39.950000000000003" customHeight="1" thickBot="1" x14ac:dyDescent="0.3">
      <c r="A83" s="96" t="s">
        <v>77</v>
      </c>
      <c r="B83" s="97"/>
      <c r="C83" s="98"/>
      <c r="D83" s="703"/>
      <c r="E83" s="704"/>
      <c r="F83" s="749"/>
      <c r="G83" s="750"/>
    </row>
    <row r="84" spans="1:7" ht="18" customHeight="1" x14ac:dyDescent="0.25">
      <c r="A84" s="734" t="s">
        <v>326</v>
      </c>
      <c r="B84" s="735"/>
      <c r="C84" s="735"/>
      <c r="D84" s="735"/>
      <c r="E84" s="735"/>
      <c r="F84" s="735"/>
      <c r="G84" s="736"/>
    </row>
    <row r="85" spans="1:7" ht="48" thickBot="1" x14ac:dyDescent="0.3">
      <c r="A85" s="83" t="s">
        <v>327</v>
      </c>
      <c r="B85" s="720" t="s">
        <v>328</v>
      </c>
      <c r="C85" s="721"/>
      <c r="D85" s="721"/>
      <c r="E85" s="722"/>
      <c r="F85" s="84" t="s">
        <v>329</v>
      </c>
      <c r="G85" s="84" t="s">
        <v>330</v>
      </c>
    </row>
    <row r="86" spans="1:7" ht="15.75" x14ac:dyDescent="0.25">
      <c r="A86" s="96" t="s">
        <v>358</v>
      </c>
      <c r="B86" s="766"/>
      <c r="C86" s="767"/>
      <c r="D86" s="768"/>
      <c r="E86" s="769"/>
      <c r="F86" s="99"/>
      <c r="G86" s="100"/>
    </row>
    <row r="87" spans="1:7" ht="15.75" x14ac:dyDescent="0.25">
      <c r="A87" s="96" t="s">
        <v>359</v>
      </c>
      <c r="B87" s="760"/>
      <c r="C87" s="761"/>
      <c r="D87" s="762"/>
      <c r="E87" s="763"/>
      <c r="F87" s="99"/>
      <c r="G87" s="100"/>
    </row>
    <row r="88" spans="1:7" ht="15.75" x14ac:dyDescent="0.25">
      <c r="A88" s="79" t="s">
        <v>360</v>
      </c>
      <c r="B88" s="760"/>
      <c r="C88" s="761"/>
      <c r="D88" s="762"/>
      <c r="E88" s="763"/>
      <c r="F88" s="99"/>
      <c r="G88" s="100"/>
    </row>
    <row r="89" spans="1:7" ht="30.75" thickBot="1" x14ac:dyDescent="0.3">
      <c r="A89" s="80" t="s">
        <v>361</v>
      </c>
      <c r="B89" s="764"/>
      <c r="C89" s="765"/>
      <c r="D89" s="764"/>
      <c r="E89" s="765"/>
      <c r="F89" s="248"/>
      <c r="G89" s="245"/>
    </row>
    <row r="90" spans="1:7" ht="15.75" thickBot="1" x14ac:dyDescent="0.3">
      <c r="A90" s="770"/>
      <c r="B90" s="770"/>
      <c r="C90" s="770"/>
      <c r="D90" s="770"/>
      <c r="E90" s="770"/>
      <c r="F90" s="770"/>
      <c r="G90" s="770"/>
    </row>
    <row r="91" spans="1:7" ht="46.7" customHeight="1" thickBot="1" x14ac:dyDescent="0.3">
      <c r="A91" s="527" t="s">
        <v>179</v>
      </c>
      <c r="B91" s="528"/>
      <c r="C91" s="528"/>
      <c r="D91" s="528"/>
      <c r="E91" s="528"/>
      <c r="F91" s="528"/>
      <c r="G91" s="529"/>
    </row>
    <row r="92" spans="1:7" ht="18" customHeight="1" x14ac:dyDescent="0.25">
      <c r="A92" s="691" t="s">
        <v>310</v>
      </c>
      <c r="B92" s="692"/>
      <c r="C92" s="692"/>
      <c r="D92" s="692"/>
      <c r="E92" s="692"/>
      <c r="F92" s="692"/>
      <c r="G92" s="693"/>
    </row>
    <row r="93" spans="1:7" ht="31.7" customHeight="1" thickBot="1" x14ac:dyDescent="0.3">
      <c r="A93" s="70" t="s">
        <v>311</v>
      </c>
      <c r="B93" s="694" t="s">
        <v>312</v>
      </c>
      <c r="C93" s="695"/>
      <c r="D93" s="694" t="s">
        <v>2</v>
      </c>
      <c r="E93" s="695"/>
      <c r="F93" s="694" t="s">
        <v>313</v>
      </c>
      <c r="G93" s="696"/>
    </row>
    <row r="94" spans="1:7" ht="38.1" customHeight="1" x14ac:dyDescent="0.25">
      <c r="A94" s="71" t="s">
        <v>890</v>
      </c>
      <c r="B94" s="697"/>
      <c r="C94" s="698"/>
      <c r="D94" s="699"/>
      <c r="E94" s="700"/>
      <c r="F94" s="758"/>
      <c r="G94" s="759"/>
    </row>
    <row r="95" spans="1:7" ht="38.1" customHeight="1" x14ac:dyDescent="0.25">
      <c r="A95" s="72" t="s">
        <v>79</v>
      </c>
      <c r="B95" s="685"/>
      <c r="C95" s="686"/>
      <c r="D95" s="687"/>
      <c r="E95" s="688"/>
      <c r="F95" s="741"/>
      <c r="G95" s="742"/>
    </row>
    <row r="96" spans="1:7" ht="38.1" customHeight="1" thickBot="1" x14ac:dyDescent="0.3">
      <c r="A96" s="79" t="s">
        <v>80</v>
      </c>
      <c r="B96" s="771"/>
      <c r="C96" s="772"/>
      <c r="D96" s="703"/>
      <c r="E96" s="704"/>
      <c r="F96" s="749"/>
      <c r="G96" s="750"/>
    </row>
    <row r="97" spans="1:7" ht="18" customHeight="1" x14ac:dyDescent="0.25">
      <c r="A97" s="734" t="s">
        <v>326</v>
      </c>
      <c r="B97" s="735"/>
      <c r="C97" s="735"/>
      <c r="D97" s="735"/>
      <c r="E97" s="735"/>
      <c r="F97" s="735"/>
      <c r="G97" s="736"/>
    </row>
    <row r="98" spans="1:7" ht="48" thickBot="1" x14ac:dyDescent="0.3">
      <c r="A98" s="83" t="s">
        <v>327</v>
      </c>
      <c r="B98" s="720" t="s">
        <v>328</v>
      </c>
      <c r="C98" s="721"/>
      <c r="D98" s="721"/>
      <c r="E98" s="722"/>
      <c r="F98" s="84" t="s">
        <v>329</v>
      </c>
      <c r="G98" s="84" t="s">
        <v>330</v>
      </c>
    </row>
    <row r="99" spans="1:7" ht="57.95" customHeight="1" x14ac:dyDescent="0.25">
      <c r="A99" s="96" t="s">
        <v>362</v>
      </c>
      <c r="B99" s="701"/>
      <c r="C99" s="710"/>
      <c r="D99" s="710"/>
      <c r="E99" s="711"/>
      <c r="F99" s="240"/>
      <c r="G99" s="102"/>
    </row>
    <row r="100" spans="1:7" ht="57.95" customHeight="1" x14ac:dyDescent="0.25">
      <c r="A100" s="103" t="s">
        <v>363</v>
      </c>
      <c r="B100" s="689"/>
      <c r="C100" s="712"/>
      <c r="D100" s="712"/>
      <c r="E100" s="713"/>
      <c r="F100" s="241"/>
      <c r="G100" s="78"/>
    </row>
    <row r="101" spans="1:7" ht="57.95" customHeight="1" x14ac:dyDescent="0.25">
      <c r="A101" s="103" t="s">
        <v>364</v>
      </c>
      <c r="B101" s="689"/>
      <c r="C101" s="712"/>
      <c r="D101" s="712"/>
      <c r="E101" s="713"/>
      <c r="F101" s="241"/>
      <c r="G101" s="78"/>
    </row>
    <row r="102" spans="1:7" ht="57.95" customHeight="1" x14ac:dyDescent="0.25">
      <c r="A102" s="72" t="s">
        <v>353</v>
      </c>
      <c r="B102" s="689"/>
      <c r="C102" s="712"/>
      <c r="D102" s="712"/>
      <c r="E102" s="713"/>
      <c r="F102" s="241"/>
      <c r="G102" s="78"/>
    </row>
    <row r="103" spans="1:7" ht="57.95" customHeight="1" thickBot="1" x14ac:dyDescent="0.3">
      <c r="A103" s="80" t="s">
        <v>354</v>
      </c>
      <c r="B103" s="705"/>
      <c r="C103" s="716"/>
      <c r="D103" s="716"/>
      <c r="E103" s="717"/>
      <c r="F103" s="104"/>
      <c r="G103" s="81"/>
    </row>
    <row r="104" spans="1:7" ht="15.75" thickBot="1" x14ac:dyDescent="0.3">
      <c r="A104" s="584"/>
      <c r="B104" s="584"/>
      <c r="C104" s="584"/>
      <c r="D104" s="584"/>
      <c r="E104" s="584"/>
      <c r="F104" s="584"/>
      <c r="G104" s="584"/>
    </row>
    <row r="105" spans="1:7" ht="46.7" customHeight="1" thickBot="1" x14ac:dyDescent="0.3">
      <c r="A105" s="527" t="s">
        <v>365</v>
      </c>
      <c r="B105" s="528"/>
      <c r="C105" s="528"/>
      <c r="D105" s="528"/>
      <c r="E105" s="528"/>
      <c r="F105" s="528"/>
      <c r="G105" s="529"/>
    </row>
    <row r="106" spans="1:7" ht="48" thickBot="1" x14ac:dyDescent="0.3">
      <c r="A106" s="105" t="s">
        <v>327</v>
      </c>
      <c r="B106" s="773" t="s">
        <v>328</v>
      </c>
      <c r="C106" s="774"/>
      <c r="D106" s="774"/>
      <c r="E106" s="775"/>
      <c r="F106" s="106" t="s">
        <v>329</v>
      </c>
      <c r="G106" s="106" t="s">
        <v>330</v>
      </c>
    </row>
    <row r="107" spans="1:7" ht="57.95" customHeight="1" x14ac:dyDescent="0.25">
      <c r="A107" s="96" t="s">
        <v>366</v>
      </c>
      <c r="B107" s="776"/>
      <c r="C107" s="777"/>
      <c r="D107" s="777"/>
      <c r="E107" s="778"/>
      <c r="F107" s="167"/>
      <c r="G107" s="107"/>
    </row>
    <row r="108" spans="1:7" ht="57.95" customHeight="1" x14ac:dyDescent="0.25">
      <c r="A108" s="108" t="s">
        <v>367</v>
      </c>
      <c r="B108" s="779"/>
      <c r="C108" s="780"/>
      <c r="D108" s="780"/>
      <c r="E108" s="781"/>
      <c r="F108" s="241"/>
      <c r="G108" s="109"/>
    </row>
    <row r="109" spans="1:7" ht="57.95" customHeight="1" x14ac:dyDescent="0.25">
      <c r="A109" s="72" t="s">
        <v>368</v>
      </c>
      <c r="B109" s="741"/>
      <c r="C109" s="782"/>
      <c r="D109" s="782"/>
      <c r="E109" s="742"/>
      <c r="F109" s="7"/>
      <c r="G109" s="2"/>
    </row>
    <row r="110" spans="1:7" ht="57.95" customHeight="1" x14ac:dyDescent="0.25">
      <c r="A110" s="72" t="s">
        <v>353</v>
      </c>
      <c r="B110" s="741"/>
      <c r="C110" s="782"/>
      <c r="D110" s="782"/>
      <c r="E110" s="742"/>
      <c r="F110" s="110"/>
      <c r="G110" s="111"/>
    </row>
    <row r="111" spans="1:7" ht="57.95" customHeight="1" thickBot="1" x14ac:dyDescent="0.3">
      <c r="A111" s="112" t="s">
        <v>369</v>
      </c>
      <c r="B111" s="749"/>
      <c r="C111" s="783"/>
      <c r="D111" s="783"/>
      <c r="E111" s="750"/>
      <c r="F111" s="113"/>
      <c r="G111" s="3"/>
    </row>
    <row r="112" spans="1:7" ht="15.75" thickBot="1" x14ac:dyDescent="0.3">
      <c r="A112" s="584"/>
      <c r="B112" s="584"/>
      <c r="C112" s="584"/>
      <c r="D112" s="584"/>
      <c r="E112" s="584"/>
      <c r="F112" s="584"/>
      <c r="G112" s="584"/>
    </row>
    <row r="113" spans="1:7" ht="46.7" customHeight="1" thickBot="1" x14ac:dyDescent="0.3">
      <c r="A113" s="527" t="s">
        <v>190</v>
      </c>
      <c r="B113" s="528"/>
      <c r="C113" s="528"/>
      <c r="D113" s="528"/>
      <c r="E113" s="528"/>
      <c r="F113" s="528"/>
      <c r="G113" s="529"/>
    </row>
    <row r="114" spans="1:7" ht="18" customHeight="1" x14ac:dyDescent="0.25">
      <c r="A114" s="691" t="s">
        <v>310</v>
      </c>
      <c r="B114" s="692"/>
      <c r="C114" s="692"/>
      <c r="D114" s="692"/>
      <c r="E114" s="692"/>
      <c r="F114" s="692"/>
      <c r="G114" s="693"/>
    </row>
    <row r="115" spans="1:7" ht="31.7" customHeight="1" thickBot="1" x14ac:dyDescent="0.3">
      <c r="A115" s="70" t="s">
        <v>311</v>
      </c>
      <c r="B115" s="694" t="s">
        <v>312</v>
      </c>
      <c r="C115" s="695"/>
      <c r="D115" s="694" t="s">
        <v>2</v>
      </c>
      <c r="E115" s="695"/>
      <c r="F115" s="694" t="s">
        <v>313</v>
      </c>
      <c r="G115" s="696"/>
    </row>
    <row r="116" spans="1:7" ht="35.1" customHeight="1" x14ac:dyDescent="0.25">
      <c r="A116" s="136" t="s">
        <v>370</v>
      </c>
      <c r="B116" s="756"/>
      <c r="C116" s="757"/>
      <c r="D116" s="714"/>
      <c r="E116" s="715"/>
      <c r="F116" s="714"/>
      <c r="G116" s="785"/>
    </row>
    <row r="117" spans="1:7" ht="35.1" customHeight="1" x14ac:dyDescent="0.25">
      <c r="A117" s="72" t="s">
        <v>371</v>
      </c>
      <c r="B117" s="754"/>
      <c r="C117" s="755"/>
      <c r="D117" s="718"/>
      <c r="E117" s="719"/>
      <c r="F117" s="718"/>
      <c r="G117" s="784"/>
    </row>
    <row r="118" spans="1:7" ht="35.1" customHeight="1" x14ac:dyDescent="0.25">
      <c r="A118" s="72" t="s">
        <v>372</v>
      </c>
      <c r="B118" s="754"/>
      <c r="C118" s="755"/>
      <c r="D118" s="718"/>
      <c r="E118" s="719"/>
      <c r="F118" s="718"/>
      <c r="G118" s="784"/>
    </row>
    <row r="119" spans="1:7" ht="35.1" customHeight="1" x14ac:dyDescent="0.25">
      <c r="A119" s="72" t="s">
        <v>373</v>
      </c>
      <c r="B119" s="754"/>
      <c r="C119" s="755"/>
      <c r="D119" s="718"/>
      <c r="E119" s="719"/>
      <c r="F119" s="718"/>
      <c r="G119" s="784"/>
    </row>
    <row r="120" spans="1:7" ht="35.1" customHeight="1" x14ac:dyDescent="0.25">
      <c r="A120" s="72" t="s">
        <v>374</v>
      </c>
      <c r="B120" s="754"/>
      <c r="C120" s="755"/>
      <c r="D120" s="718"/>
      <c r="E120" s="719"/>
      <c r="F120" s="718"/>
      <c r="G120" s="784"/>
    </row>
    <row r="121" spans="1:7" ht="35.1" customHeight="1" x14ac:dyDescent="0.25">
      <c r="A121" s="72" t="s">
        <v>295</v>
      </c>
      <c r="B121" s="754"/>
      <c r="C121" s="755"/>
      <c r="D121" s="741"/>
      <c r="E121" s="742"/>
      <c r="F121" s="741"/>
      <c r="G121" s="786"/>
    </row>
    <row r="122" spans="1:7" ht="35.1" customHeight="1" x14ac:dyDescent="0.25">
      <c r="A122" s="72" t="s">
        <v>294</v>
      </c>
      <c r="B122" s="754"/>
      <c r="C122" s="755"/>
      <c r="D122" s="741"/>
      <c r="E122" s="742"/>
      <c r="F122" s="741"/>
      <c r="G122" s="786"/>
    </row>
    <row r="123" spans="1:7" ht="35.1" customHeight="1" x14ac:dyDescent="0.25">
      <c r="A123" s="72" t="s">
        <v>293</v>
      </c>
      <c r="B123" s="754"/>
      <c r="C123" s="755"/>
      <c r="D123" s="741"/>
      <c r="E123" s="742"/>
      <c r="F123" s="741"/>
      <c r="G123" s="786"/>
    </row>
    <row r="124" spans="1:7" ht="35.1" customHeight="1" x14ac:dyDescent="0.25">
      <c r="A124" s="72" t="s">
        <v>292</v>
      </c>
      <c r="B124" s="754"/>
      <c r="C124" s="755"/>
      <c r="D124" s="741"/>
      <c r="E124" s="742"/>
      <c r="F124" s="741"/>
      <c r="G124" s="786"/>
    </row>
    <row r="125" spans="1:7" ht="35.1" customHeight="1" x14ac:dyDescent="0.25">
      <c r="A125" s="72" t="s">
        <v>291</v>
      </c>
      <c r="B125" s="754"/>
      <c r="C125" s="755"/>
      <c r="D125" s="741"/>
      <c r="E125" s="742"/>
      <c r="F125" s="741"/>
      <c r="G125" s="786"/>
    </row>
    <row r="126" spans="1:7" ht="35.1" customHeight="1" x14ac:dyDescent="0.25">
      <c r="A126" s="72" t="s">
        <v>290</v>
      </c>
      <c r="B126" s="754"/>
      <c r="C126" s="755"/>
      <c r="D126" s="741"/>
      <c r="E126" s="742"/>
      <c r="F126" s="741"/>
      <c r="G126" s="786"/>
    </row>
    <row r="127" spans="1:7" ht="35.1" customHeight="1" thickBot="1" x14ac:dyDescent="0.3">
      <c r="A127" s="80" t="s">
        <v>289</v>
      </c>
      <c r="B127" s="787"/>
      <c r="C127" s="788"/>
      <c r="D127" s="749"/>
      <c r="E127" s="750"/>
      <c r="F127" s="749"/>
      <c r="G127" s="789"/>
    </row>
    <row r="128" spans="1:7" ht="18" customHeight="1" x14ac:dyDescent="0.25">
      <c r="A128" s="734" t="s">
        <v>326</v>
      </c>
      <c r="B128" s="735"/>
      <c r="C128" s="735"/>
      <c r="D128" s="735"/>
      <c r="E128" s="735"/>
      <c r="F128" s="735"/>
      <c r="G128" s="736"/>
    </row>
    <row r="129" spans="1:7" ht="48" thickBot="1" x14ac:dyDescent="0.3">
      <c r="A129" s="83" t="s">
        <v>327</v>
      </c>
      <c r="B129" s="720" t="s">
        <v>328</v>
      </c>
      <c r="C129" s="721"/>
      <c r="D129" s="721"/>
      <c r="E129" s="722"/>
      <c r="F129" s="246" t="s">
        <v>329</v>
      </c>
      <c r="G129" s="84" t="s">
        <v>330</v>
      </c>
    </row>
    <row r="130" spans="1:7" x14ac:dyDescent="0.25">
      <c r="A130" s="114" t="s">
        <v>375</v>
      </c>
      <c r="B130" s="701"/>
      <c r="C130" s="710"/>
      <c r="D130" s="710"/>
      <c r="E130" s="711"/>
      <c r="F130" s="247"/>
      <c r="G130" s="115"/>
    </row>
    <row r="131" spans="1:7" x14ac:dyDescent="0.25">
      <c r="A131" s="116" t="s">
        <v>376</v>
      </c>
      <c r="B131" s="689"/>
      <c r="C131" s="712"/>
      <c r="D131" s="712"/>
      <c r="E131" s="713"/>
      <c r="F131" s="241"/>
      <c r="G131" s="78"/>
    </row>
    <row r="132" spans="1:7" x14ac:dyDescent="0.25">
      <c r="A132" s="116" t="s">
        <v>377</v>
      </c>
      <c r="B132" s="689"/>
      <c r="C132" s="712"/>
      <c r="D132" s="712"/>
      <c r="E132" s="713"/>
      <c r="F132" s="241"/>
      <c r="G132" s="78"/>
    </row>
    <row r="133" spans="1:7" x14ac:dyDescent="0.25">
      <c r="A133" s="72" t="s">
        <v>882</v>
      </c>
      <c r="B133" s="689"/>
      <c r="C133" s="712"/>
      <c r="D133" s="712"/>
      <c r="E133" s="713"/>
      <c r="F133" s="241"/>
      <c r="G133" s="78"/>
    </row>
    <row r="134" spans="1:7" ht="15.75" thickBot="1" x14ac:dyDescent="0.3">
      <c r="A134" s="80" t="s">
        <v>883</v>
      </c>
      <c r="B134" s="705"/>
      <c r="C134" s="716"/>
      <c r="D134" s="716"/>
      <c r="E134" s="717"/>
      <c r="F134" s="104"/>
      <c r="G134" s="81"/>
    </row>
    <row r="135" spans="1:7" ht="15.75" thickBot="1" x14ac:dyDescent="0.3">
      <c r="A135" s="790"/>
      <c r="B135" s="790"/>
      <c r="C135" s="790"/>
      <c r="D135" s="790"/>
      <c r="E135" s="790"/>
      <c r="F135" s="790"/>
      <c r="G135" s="790"/>
    </row>
    <row r="136" spans="1:7" ht="46.7" customHeight="1" thickBot="1" x14ac:dyDescent="0.3">
      <c r="A136" s="527" t="s">
        <v>378</v>
      </c>
      <c r="B136" s="528"/>
      <c r="C136" s="528"/>
      <c r="D136" s="528"/>
      <c r="E136" s="528"/>
      <c r="F136" s="528"/>
      <c r="G136" s="529"/>
    </row>
    <row r="137" spans="1:7" ht="109.35" customHeight="1" x14ac:dyDescent="0.25">
      <c r="A137" s="117" t="s">
        <v>327</v>
      </c>
      <c r="B137" s="791" t="s">
        <v>379</v>
      </c>
      <c r="C137" s="792"/>
      <c r="D137" s="792"/>
      <c r="E137" s="792"/>
      <c r="F137" s="792"/>
      <c r="G137" s="793"/>
    </row>
    <row r="138" spans="1:7" ht="135.75" thickBot="1" x14ac:dyDescent="0.3">
      <c r="A138" s="118" t="s">
        <v>380</v>
      </c>
      <c r="B138" s="794"/>
      <c r="C138" s="795"/>
      <c r="D138" s="795"/>
      <c r="E138" s="795"/>
      <c r="F138" s="795"/>
      <c r="G138" s="796"/>
    </row>
    <row r="139" spans="1:7" ht="15.75" thickBot="1" x14ac:dyDescent="0.3"/>
    <row r="140" spans="1:7" ht="21.75" thickBot="1" x14ac:dyDescent="0.4">
      <c r="A140" s="119" t="s">
        <v>381</v>
      </c>
      <c r="B140" s="797"/>
      <c r="C140" s="798"/>
      <c r="D140" s="798"/>
      <c r="E140" s="798"/>
      <c r="F140" s="798"/>
      <c r="G140" s="799"/>
    </row>
  </sheetData>
  <mergeCells count="245">
    <mergeCell ref="B8:G8"/>
    <mergeCell ref="B9:G9"/>
    <mergeCell ref="B10:G10"/>
    <mergeCell ref="B11:G11"/>
    <mergeCell ref="A12:G12"/>
    <mergeCell ref="A13:G13"/>
    <mergeCell ref="A1:G2"/>
    <mergeCell ref="B3:G3"/>
    <mergeCell ref="B4:G4"/>
    <mergeCell ref="B5:G5"/>
    <mergeCell ref="B6:G6"/>
    <mergeCell ref="B7:G7"/>
    <mergeCell ref="B17:C17"/>
    <mergeCell ref="D17:E17"/>
    <mergeCell ref="F17:G17"/>
    <mergeCell ref="D18:E18"/>
    <mergeCell ref="F18:G18"/>
    <mergeCell ref="B19:C19"/>
    <mergeCell ref="D19:E19"/>
    <mergeCell ref="F19:G19"/>
    <mergeCell ref="A14:G14"/>
    <mergeCell ref="B15:C15"/>
    <mergeCell ref="D15:E15"/>
    <mergeCell ref="F15:G15"/>
    <mergeCell ref="B16:C16"/>
    <mergeCell ref="D16:E16"/>
    <mergeCell ref="F16:G1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D30:E30"/>
    <mergeCell ref="F30:G30"/>
    <mergeCell ref="A31:G31"/>
    <mergeCell ref="B32:E32"/>
    <mergeCell ref="B33:E33"/>
    <mergeCell ref="B34:E34"/>
    <mergeCell ref="B28:C28"/>
    <mergeCell ref="D28:E28"/>
    <mergeCell ref="F28:G28"/>
    <mergeCell ref="B29:C29"/>
    <mergeCell ref="D29:E29"/>
    <mergeCell ref="F29:G29"/>
    <mergeCell ref="A41:G41"/>
    <mergeCell ref="B42:C42"/>
    <mergeCell ref="D42:E42"/>
    <mergeCell ref="F42:G42"/>
    <mergeCell ref="B43:C43"/>
    <mergeCell ref="D43:E43"/>
    <mergeCell ref="F43:G43"/>
    <mergeCell ref="B35:E35"/>
    <mergeCell ref="B36:E36"/>
    <mergeCell ref="B37:E37"/>
    <mergeCell ref="B38:E38"/>
    <mergeCell ref="A39:G39"/>
    <mergeCell ref="A40:G40"/>
    <mergeCell ref="D46:E46"/>
    <mergeCell ref="F46:G46"/>
    <mergeCell ref="D47:E47"/>
    <mergeCell ref="F47:G47"/>
    <mergeCell ref="B48:C48"/>
    <mergeCell ref="D48:E48"/>
    <mergeCell ref="F48:G48"/>
    <mergeCell ref="B44:C44"/>
    <mergeCell ref="D44:E44"/>
    <mergeCell ref="F44:G44"/>
    <mergeCell ref="B45:C45"/>
    <mergeCell ref="D45:E45"/>
    <mergeCell ref="F45:G45"/>
    <mergeCell ref="B52:E52"/>
    <mergeCell ref="B53:E53"/>
    <mergeCell ref="B54:E54"/>
    <mergeCell ref="B55:E55"/>
    <mergeCell ref="B56:E56"/>
    <mergeCell ref="B57:E57"/>
    <mergeCell ref="B49:C49"/>
    <mergeCell ref="D49:E49"/>
    <mergeCell ref="F49:G49"/>
    <mergeCell ref="D50:E50"/>
    <mergeCell ref="F50:G50"/>
    <mergeCell ref="A51:G51"/>
    <mergeCell ref="B62:C62"/>
    <mergeCell ref="D62:E62"/>
    <mergeCell ref="F62:G62"/>
    <mergeCell ref="B63:C63"/>
    <mergeCell ref="D63:E63"/>
    <mergeCell ref="F63:G63"/>
    <mergeCell ref="A58:G58"/>
    <mergeCell ref="A59:G59"/>
    <mergeCell ref="A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3:E73"/>
    <mergeCell ref="B74:E74"/>
    <mergeCell ref="B75:E75"/>
    <mergeCell ref="A76:G76"/>
    <mergeCell ref="A77:G77"/>
    <mergeCell ref="A78:G78"/>
    <mergeCell ref="D68:E68"/>
    <mergeCell ref="F68:G68"/>
    <mergeCell ref="A69:G69"/>
    <mergeCell ref="B70:E70"/>
    <mergeCell ref="B71:E71"/>
    <mergeCell ref="B72:E72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7:C87"/>
    <mergeCell ref="D87:E87"/>
    <mergeCell ref="B88:C88"/>
    <mergeCell ref="D88:E88"/>
    <mergeCell ref="B89:C89"/>
    <mergeCell ref="D89:E89"/>
    <mergeCell ref="D83:E83"/>
    <mergeCell ref="F83:G83"/>
    <mergeCell ref="A84:G84"/>
    <mergeCell ref="B85:E85"/>
    <mergeCell ref="B86:C86"/>
    <mergeCell ref="D86:E86"/>
    <mergeCell ref="B94:C94"/>
    <mergeCell ref="D94:E94"/>
    <mergeCell ref="F94:G94"/>
    <mergeCell ref="B95:C95"/>
    <mergeCell ref="D95:E95"/>
    <mergeCell ref="F95:G95"/>
    <mergeCell ref="A90:G90"/>
    <mergeCell ref="A91:G91"/>
    <mergeCell ref="A92:G92"/>
    <mergeCell ref="B93:C93"/>
    <mergeCell ref="D93:E93"/>
    <mergeCell ref="F93:G93"/>
    <mergeCell ref="B100:E100"/>
    <mergeCell ref="B101:E101"/>
    <mergeCell ref="B102:E102"/>
    <mergeCell ref="B103:E103"/>
    <mergeCell ref="A104:G104"/>
    <mergeCell ref="A105:G105"/>
    <mergeCell ref="B96:C96"/>
    <mergeCell ref="D96:E96"/>
    <mergeCell ref="F96:G96"/>
    <mergeCell ref="A97:G97"/>
    <mergeCell ref="B98:E98"/>
    <mergeCell ref="B99:E99"/>
    <mergeCell ref="A112:G112"/>
    <mergeCell ref="A113:G113"/>
    <mergeCell ref="A114:G114"/>
    <mergeCell ref="B115:C115"/>
    <mergeCell ref="D115:E115"/>
    <mergeCell ref="F115:G115"/>
    <mergeCell ref="B106:E106"/>
    <mergeCell ref="B107:E107"/>
    <mergeCell ref="B108:E108"/>
    <mergeCell ref="B109:E109"/>
    <mergeCell ref="B110:E110"/>
    <mergeCell ref="B111:E111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22:C122"/>
    <mergeCell ref="D122:E122"/>
    <mergeCell ref="F122:G122"/>
    <mergeCell ref="B123:C123"/>
    <mergeCell ref="D123:E123"/>
    <mergeCell ref="F123:G123"/>
    <mergeCell ref="B120:C120"/>
    <mergeCell ref="D120:E120"/>
    <mergeCell ref="F120:G120"/>
    <mergeCell ref="B121:C121"/>
    <mergeCell ref="D121:E121"/>
    <mergeCell ref="F121:G121"/>
    <mergeCell ref="B126:C126"/>
    <mergeCell ref="D126:E126"/>
    <mergeCell ref="F126:G126"/>
    <mergeCell ref="B127:C127"/>
    <mergeCell ref="D127:E127"/>
    <mergeCell ref="F127:G127"/>
    <mergeCell ref="B124:C124"/>
    <mergeCell ref="D124:E124"/>
    <mergeCell ref="F124:G124"/>
    <mergeCell ref="B125:C125"/>
    <mergeCell ref="D125:E125"/>
    <mergeCell ref="F125:G125"/>
    <mergeCell ref="B134:E134"/>
    <mergeCell ref="A135:G135"/>
    <mergeCell ref="A136:G136"/>
    <mergeCell ref="B137:G137"/>
    <mergeCell ref="B138:G138"/>
    <mergeCell ref="B140:G140"/>
    <mergeCell ref="A128:G128"/>
    <mergeCell ref="B129:E129"/>
    <mergeCell ref="B130:E130"/>
    <mergeCell ref="B131:E131"/>
    <mergeCell ref="B132:E132"/>
    <mergeCell ref="B133:E133"/>
  </mergeCells>
  <dataValidations count="13">
    <dataValidation type="whole" allowBlank="1" showInputMessage="1" showErrorMessage="1" sqref="C116:C119 D86:D89 C89 B43:B50 B99:B103 B71:B75 B80:B83 B107:B108 B62:B68 C81:C83 E89 B33:B38 B130:B134 B86:B89 B16:B25 B116:B127 B94:C96">
      <formula1>0</formula1>
      <formula2>10000000</formula2>
    </dataValidation>
    <dataValidation allowBlank="1" showInputMessage="1" showErrorMessage="1" promptTitle="PATRIA SEM:" prompt="Individuálne rozhovory, skupinové diskusie, neformálne stretnutia s komunitou, pozorvania, Fokusové skupiny a iné metódy atď." sqref="F129 F106 F98 F85 F70 F52 F32"/>
    <dataValidation allowBlank="1" showInputMessage="1" showErrorMessage="1" promptTitle="PATRIA SEM:" prompt="Členovia komunity, členovia komunitnej rady, lídri, partneri, obyvatelia obce - mimo komunity a pod." sqref="G129"/>
    <dataValidation allowBlank="1" showInputMessage="1" showErrorMessage="1" prompt="mimo určených" sqref="A126"/>
    <dataValidation allowBlank="1" showInputMessage="1" showErrorMessage="1" prompt="napr. ak bol súčasťou AP odborník, koľko by stála jeho práca" sqref="A125"/>
    <dataValidation allowBlank="1" showInputMessage="1" showErrorMessage="1" prompt="finančné zdroje členov komunity - šetrenie na vyplatenie dlhov; materiálne zdroje - požičovňa náradia (koľko by stálo zapožičanie)" sqref="A124"/>
    <dataValidation allowBlank="1" showInputMessage="1" showErrorMessage="1" prompt="financovanie z iných projektových zdrojov mimo NP TSP KC" sqref="A123"/>
    <dataValidation allowBlank="1" showInputMessage="1" showErrorMessage="1" prompt="hodnota stavebného materiálu; dary a pod." sqref="A122"/>
    <dataValidation allowBlank="1" showInputMessage="1" showErrorMessage="1" prompt="17 % paušál; financie od obce/mesta/OZ; náklady súvisiace s propagáciou" sqref="A121"/>
    <dataValidation allowBlank="1" showInputMessage="1" showErrorMessage="1" promptTitle="PATRIA SEM:" prompt="Členovia komunity, členovia komunitnej rady, lídri, partneri, obyvatelia obce - mimo komunity a pod" sqref="G106"/>
    <dataValidation allowBlank="1" showInputMessage="1" showErrorMessage="1" promptTitle="PATRIA SEM:" prompt="Členovia komunity, členovia komunitnej rady, lídri, partneri, obyvatelia obce - mimo komunity a pod," sqref="G98 G85 G70 G52 G32"/>
    <dataValidation type="whole" allowBlank="1" showInputMessage="1" showErrorMessage="1" promptTitle="INFO:" prompt="Uviesť v stĺpci poznámka bližšie vysvetlenie ku položke &quot;iné&quot;" sqref="B26:C30 F26:G30">
      <formula1>0</formula1>
      <formula2>10000000</formula2>
    </dataValidation>
    <dataValidation type="date" allowBlank="1" showInputMessage="1" showErrorMessage="1" promptTitle="INFO:" prompt="Údaj vpisujte vo formáte: mesiac rok (napr. marec 2025)_x000a_" sqref="A140:G140">
      <formula1>45658</formula1>
      <formula2>47483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pomocne_nove!$B$1:$B$60</xm:f>
          </x14:formula1>
          <xm:sqref>B7:G8</xm:sqref>
        </x14:dataValidation>
        <x14:dataValidation type="list" allowBlank="1" showInputMessage="1" showErrorMessage="1">
          <x14:formula1>
            <xm:f>pomocne_nove!$A$1:$A$10</xm:f>
          </x14:formula1>
          <xm:sqref>B5:G5</xm:sqref>
        </x14:dataValidation>
        <x14:dataValidation type="list" allowBlank="1" showInputMessage="1" showErrorMessage="1">
          <x14:formula1>
            <xm:f>pomocne_nove!$A$63:$A$267</xm:f>
          </x14:formula1>
          <xm:sqref>B3:G3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D267"/>
  <sheetViews>
    <sheetView workbookViewId="0">
      <selection activeCell="E18" sqref="E18"/>
    </sheetView>
  </sheetViews>
  <sheetFormatPr defaultColWidth="8.85546875" defaultRowHeight="15" x14ac:dyDescent="0.25"/>
  <cols>
    <col min="1" max="1" width="30.42578125" style="82" customWidth="1"/>
    <col min="2" max="2" width="65.140625" style="121" customWidth="1"/>
    <col min="3" max="3" width="8.85546875" style="82"/>
    <col min="4" max="4" width="20.5703125" style="82" customWidth="1"/>
    <col min="5" max="16384" width="8.85546875" style="82"/>
  </cols>
  <sheetData>
    <row r="1" spans="1:2" x14ac:dyDescent="0.25">
      <c r="A1" s="82" t="s">
        <v>382</v>
      </c>
      <c r="B1" s="120">
        <v>45658</v>
      </c>
    </row>
    <row r="2" spans="1:2" x14ac:dyDescent="0.25">
      <c r="A2" s="82" t="s">
        <v>383</v>
      </c>
      <c r="B2" s="120">
        <v>45689</v>
      </c>
    </row>
    <row r="3" spans="1:2" x14ac:dyDescent="0.25">
      <c r="A3" s="82" t="s">
        <v>384</v>
      </c>
      <c r="B3" s="120">
        <v>45717</v>
      </c>
    </row>
    <row r="4" spans="1:2" x14ac:dyDescent="0.25">
      <c r="A4" s="82" t="s">
        <v>385</v>
      </c>
      <c r="B4" s="120">
        <v>45748</v>
      </c>
    </row>
    <row r="5" spans="1:2" x14ac:dyDescent="0.25">
      <c r="A5" s="82" t="s">
        <v>386</v>
      </c>
      <c r="B5" s="120">
        <v>45778</v>
      </c>
    </row>
    <row r="6" spans="1:2" x14ac:dyDescent="0.25">
      <c r="A6" s="82" t="s">
        <v>387</v>
      </c>
      <c r="B6" s="120">
        <v>45809</v>
      </c>
    </row>
    <row r="7" spans="1:2" x14ac:dyDescent="0.25">
      <c r="A7" s="82" t="s">
        <v>388</v>
      </c>
      <c r="B7" s="120">
        <v>45839</v>
      </c>
    </row>
    <row r="8" spans="1:2" x14ac:dyDescent="0.25">
      <c r="A8" s="82" t="s">
        <v>389</v>
      </c>
      <c r="B8" s="120">
        <v>45870</v>
      </c>
    </row>
    <row r="9" spans="1:2" x14ac:dyDescent="0.25">
      <c r="A9" s="82" t="s">
        <v>390</v>
      </c>
      <c r="B9" s="120">
        <v>45901</v>
      </c>
    </row>
    <row r="10" spans="1:2" x14ac:dyDescent="0.25">
      <c r="A10" s="82" t="s">
        <v>302</v>
      </c>
      <c r="B10" s="120">
        <v>45931</v>
      </c>
    </row>
    <row r="11" spans="1:2" x14ac:dyDescent="0.25">
      <c r="B11" s="120">
        <v>45962</v>
      </c>
    </row>
    <row r="12" spans="1:2" x14ac:dyDescent="0.25">
      <c r="B12" s="120">
        <v>45992</v>
      </c>
    </row>
    <row r="13" spans="1:2" x14ac:dyDescent="0.25">
      <c r="B13" s="120">
        <v>46023</v>
      </c>
    </row>
    <row r="14" spans="1:2" x14ac:dyDescent="0.25">
      <c r="B14" s="120">
        <v>46054</v>
      </c>
    </row>
    <row r="15" spans="1:2" x14ac:dyDescent="0.25">
      <c r="B15" s="120">
        <v>46082</v>
      </c>
    </row>
    <row r="16" spans="1:2" x14ac:dyDescent="0.25">
      <c r="B16" s="120">
        <v>46113</v>
      </c>
    </row>
    <row r="17" spans="2:2" x14ac:dyDescent="0.25">
      <c r="B17" s="120">
        <v>46143</v>
      </c>
    </row>
    <row r="18" spans="2:2" x14ac:dyDescent="0.25">
      <c r="B18" s="120">
        <v>46174</v>
      </c>
    </row>
    <row r="19" spans="2:2" x14ac:dyDescent="0.25">
      <c r="B19" s="120">
        <v>46204</v>
      </c>
    </row>
    <row r="20" spans="2:2" x14ac:dyDescent="0.25">
      <c r="B20" s="120">
        <v>46235</v>
      </c>
    </row>
    <row r="21" spans="2:2" x14ac:dyDescent="0.25">
      <c r="B21" s="120">
        <v>46266</v>
      </c>
    </row>
    <row r="22" spans="2:2" x14ac:dyDescent="0.25">
      <c r="B22" s="120">
        <v>46296</v>
      </c>
    </row>
    <row r="23" spans="2:2" x14ac:dyDescent="0.25">
      <c r="B23" s="120">
        <v>46327</v>
      </c>
    </row>
    <row r="24" spans="2:2" x14ac:dyDescent="0.25">
      <c r="B24" s="120">
        <v>46357</v>
      </c>
    </row>
    <row r="25" spans="2:2" x14ac:dyDescent="0.25">
      <c r="B25" s="120">
        <v>46388</v>
      </c>
    </row>
    <row r="26" spans="2:2" x14ac:dyDescent="0.25">
      <c r="B26" s="120">
        <v>46419</v>
      </c>
    </row>
    <row r="27" spans="2:2" x14ac:dyDescent="0.25">
      <c r="B27" s="120">
        <v>46447</v>
      </c>
    </row>
    <row r="28" spans="2:2" x14ac:dyDescent="0.25">
      <c r="B28" s="120">
        <v>46478</v>
      </c>
    </row>
    <row r="29" spans="2:2" x14ac:dyDescent="0.25">
      <c r="B29" s="120">
        <v>46508</v>
      </c>
    </row>
    <row r="30" spans="2:2" x14ac:dyDescent="0.25">
      <c r="B30" s="120">
        <v>46539</v>
      </c>
    </row>
    <row r="31" spans="2:2" x14ac:dyDescent="0.25">
      <c r="B31" s="120">
        <v>46569</v>
      </c>
    </row>
    <row r="32" spans="2:2" x14ac:dyDescent="0.25">
      <c r="B32" s="120">
        <v>46600</v>
      </c>
    </row>
    <row r="33" spans="2:2" x14ac:dyDescent="0.25">
      <c r="B33" s="120">
        <v>46631</v>
      </c>
    </row>
    <row r="34" spans="2:2" x14ac:dyDescent="0.25">
      <c r="B34" s="120">
        <v>46661</v>
      </c>
    </row>
    <row r="35" spans="2:2" x14ac:dyDescent="0.25">
      <c r="B35" s="120">
        <v>46692</v>
      </c>
    </row>
    <row r="36" spans="2:2" x14ac:dyDescent="0.25">
      <c r="B36" s="120">
        <v>46722</v>
      </c>
    </row>
    <row r="37" spans="2:2" x14ac:dyDescent="0.25">
      <c r="B37" s="120">
        <v>46753</v>
      </c>
    </row>
    <row r="38" spans="2:2" x14ac:dyDescent="0.25">
      <c r="B38" s="120">
        <v>46784</v>
      </c>
    </row>
    <row r="39" spans="2:2" x14ac:dyDescent="0.25">
      <c r="B39" s="120">
        <v>46813</v>
      </c>
    </row>
    <row r="40" spans="2:2" x14ac:dyDescent="0.25">
      <c r="B40" s="120">
        <v>46844</v>
      </c>
    </row>
    <row r="41" spans="2:2" x14ac:dyDescent="0.25">
      <c r="B41" s="120">
        <v>46874</v>
      </c>
    </row>
    <row r="42" spans="2:2" x14ac:dyDescent="0.25">
      <c r="B42" s="120">
        <v>46905</v>
      </c>
    </row>
    <row r="43" spans="2:2" x14ac:dyDescent="0.25">
      <c r="B43" s="120">
        <v>46935</v>
      </c>
    </row>
    <row r="44" spans="2:2" x14ac:dyDescent="0.25">
      <c r="B44" s="120">
        <v>46966</v>
      </c>
    </row>
    <row r="45" spans="2:2" x14ac:dyDescent="0.25">
      <c r="B45" s="120">
        <v>46997</v>
      </c>
    </row>
    <row r="46" spans="2:2" x14ac:dyDescent="0.25">
      <c r="B46" s="120">
        <v>47027</v>
      </c>
    </row>
    <row r="47" spans="2:2" x14ac:dyDescent="0.25">
      <c r="B47" s="120">
        <v>47058</v>
      </c>
    </row>
    <row r="48" spans="2:2" x14ac:dyDescent="0.25">
      <c r="B48" s="120">
        <v>47088</v>
      </c>
    </row>
    <row r="49" spans="1:4" x14ac:dyDescent="0.25">
      <c r="B49" s="120">
        <v>47119</v>
      </c>
    </row>
    <row r="50" spans="1:4" x14ac:dyDescent="0.25">
      <c r="B50" s="120">
        <v>47150</v>
      </c>
    </row>
    <row r="51" spans="1:4" x14ac:dyDescent="0.25">
      <c r="B51" s="120">
        <v>47178</v>
      </c>
    </row>
    <row r="52" spans="1:4" x14ac:dyDescent="0.25">
      <c r="B52" s="120">
        <v>47209</v>
      </c>
    </row>
    <row r="53" spans="1:4" x14ac:dyDescent="0.25">
      <c r="B53" s="120">
        <v>47239</v>
      </c>
    </row>
    <row r="54" spans="1:4" x14ac:dyDescent="0.25">
      <c r="B54" s="120">
        <v>47270</v>
      </c>
    </row>
    <row r="55" spans="1:4" x14ac:dyDescent="0.25">
      <c r="B55" s="120">
        <v>47300</v>
      </c>
    </row>
    <row r="56" spans="1:4" x14ac:dyDescent="0.25">
      <c r="B56" s="120">
        <v>47331</v>
      </c>
    </row>
    <row r="57" spans="1:4" x14ac:dyDescent="0.25">
      <c r="B57" s="120">
        <v>47362</v>
      </c>
    </row>
    <row r="58" spans="1:4" x14ac:dyDescent="0.25">
      <c r="B58" s="120">
        <v>47392</v>
      </c>
    </row>
    <row r="59" spans="1:4" x14ac:dyDescent="0.25">
      <c r="B59" s="120">
        <v>47423</v>
      </c>
    </row>
    <row r="60" spans="1:4" x14ac:dyDescent="0.25">
      <c r="B60" s="120">
        <v>47453</v>
      </c>
    </row>
    <row r="61" spans="1:4" ht="15.75" thickBot="1" x14ac:dyDescent="0.3"/>
    <row r="62" spans="1:4" ht="15.75" thickBot="1" x14ac:dyDescent="0.3">
      <c r="A62" s="127" t="s">
        <v>597</v>
      </c>
      <c r="B62" s="123" t="s">
        <v>391</v>
      </c>
      <c r="D62" s="82" t="s">
        <v>803</v>
      </c>
    </row>
    <row r="63" spans="1:4" x14ac:dyDescent="0.25">
      <c r="A63" s="128" t="s">
        <v>598</v>
      </c>
      <c r="B63" s="129" t="s">
        <v>392</v>
      </c>
      <c r="D63" s="82" t="str">
        <f>IF(Monitoring!$B$3=pomocne_nove!A63,pomocne_nove!B63," ")</f>
        <v xml:space="preserve"> </v>
      </c>
    </row>
    <row r="64" spans="1:4" x14ac:dyDescent="0.25">
      <c r="A64" s="130" t="s">
        <v>599</v>
      </c>
      <c r="B64" s="125" t="s">
        <v>393</v>
      </c>
      <c r="D64" s="82" t="str">
        <f>IF(Monitoring!$B$3=pomocne_nove!A64,pomocne_nove!B64," ")</f>
        <v xml:space="preserve"> </v>
      </c>
    </row>
    <row r="65" spans="1:4" x14ac:dyDescent="0.25">
      <c r="A65" s="130" t="s">
        <v>600</v>
      </c>
      <c r="B65" s="125" t="s">
        <v>394</v>
      </c>
      <c r="D65" s="82" t="str">
        <f>IF(Monitoring!$B$3=pomocne_nove!A65,pomocne_nove!B65," ")</f>
        <v xml:space="preserve"> </v>
      </c>
    </row>
    <row r="66" spans="1:4" x14ac:dyDescent="0.25">
      <c r="A66" s="122" t="s">
        <v>601</v>
      </c>
      <c r="B66" s="124" t="s">
        <v>395</v>
      </c>
      <c r="D66" s="82" t="str">
        <f>IF(Monitoring!$B$3=pomocne_nove!A66,pomocne_nove!B66," ")</f>
        <v xml:space="preserve"> </v>
      </c>
    </row>
    <row r="67" spans="1:4" x14ac:dyDescent="0.25">
      <c r="A67" s="130" t="s">
        <v>602</v>
      </c>
      <c r="B67" s="125" t="s">
        <v>396</v>
      </c>
      <c r="D67" s="82" t="str">
        <f>IF(Monitoring!$B$3=pomocne_nove!A67,pomocne_nove!B67," ")</f>
        <v xml:space="preserve"> </v>
      </c>
    </row>
    <row r="68" spans="1:4" x14ac:dyDescent="0.25">
      <c r="A68" s="130" t="s">
        <v>603</v>
      </c>
      <c r="B68" s="125" t="s">
        <v>397</v>
      </c>
      <c r="D68" s="82" t="str">
        <f>IF(Monitoring!$B$3=pomocne_nove!A68,pomocne_nove!B68," ")</f>
        <v xml:space="preserve"> </v>
      </c>
    </row>
    <row r="69" spans="1:4" x14ac:dyDescent="0.25">
      <c r="A69" s="130" t="s">
        <v>604</v>
      </c>
      <c r="B69" s="125" t="s">
        <v>398</v>
      </c>
      <c r="D69" s="82" t="str">
        <f>IF(Monitoring!$B$3=pomocne_nove!A69,pomocne_nove!B69," ")</f>
        <v xml:space="preserve"> </v>
      </c>
    </row>
    <row r="70" spans="1:4" x14ac:dyDescent="0.25">
      <c r="A70" s="130" t="s">
        <v>605</v>
      </c>
      <c r="B70" s="125" t="s">
        <v>399</v>
      </c>
      <c r="D70" s="82" t="str">
        <f>IF(Monitoring!$B$3=pomocne_nove!A70,pomocne_nove!B70," ")</f>
        <v xml:space="preserve"> </v>
      </c>
    </row>
    <row r="71" spans="1:4" x14ac:dyDescent="0.25">
      <c r="A71" s="130" t="s">
        <v>606</v>
      </c>
      <c r="B71" s="125" t="s">
        <v>400</v>
      </c>
      <c r="D71" s="82" t="str">
        <f>IF(Monitoring!$B$3=pomocne_nove!A71,pomocne_nove!B71," ")</f>
        <v xml:space="preserve"> </v>
      </c>
    </row>
    <row r="72" spans="1:4" x14ac:dyDescent="0.25">
      <c r="A72" s="130" t="s">
        <v>607</v>
      </c>
      <c r="B72" s="125" t="s">
        <v>401</v>
      </c>
      <c r="D72" s="82" t="str">
        <f>IF(Monitoring!$B$3=pomocne_nove!A72,pomocne_nove!B72," ")</f>
        <v xml:space="preserve"> </v>
      </c>
    </row>
    <row r="73" spans="1:4" x14ac:dyDescent="0.25">
      <c r="A73" s="130" t="s">
        <v>608</v>
      </c>
      <c r="B73" s="125" t="s">
        <v>402</v>
      </c>
      <c r="D73" s="82" t="str">
        <f>IF(Monitoring!$B$3=pomocne_nove!A73,pomocne_nove!B73," ")</f>
        <v xml:space="preserve"> </v>
      </c>
    </row>
    <row r="74" spans="1:4" x14ac:dyDescent="0.25">
      <c r="A74" s="130" t="s">
        <v>609</v>
      </c>
      <c r="B74" s="125" t="s">
        <v>403</v>
      </c>
      <c r="D74" s="82" t="str">
        <f>IF(Monitoring!$B$3=pomocne_nove!A74,pomocne_nove!B74," ")</f>
        <v xml:space="preserve"> </v>
      </c>
    </row>
    <row r="75" spans="1:4" x14ac:dyDescent="0.25">
      <c r="A75" s="130" t="s">
        <v>610</v>
      </c>
      <c r="B75" s="125" t="s">
        <v>404</v>
      </c>
      <c r="D75" s="82" t="str">
        <f>IF(Monitoring!$B$3=pomocne_nove!A75,pomocne_nove!B75," ")</f>
        <v xml:space="preserve"> </v>
      </c>
    </row>
    <row r="76" spans="1:4" x14ac:dyDescent="0.25">
      <c r="A76" s="122" t="s">
        <v>611</v>
      </c>
      <c r="B76" s="124" t="s">
        <v>405</v>
      </c>
      <c r="D76" s="82" t="str">
        <f>IF(Monitoring!$B$3=pomocne_nove!A76,pomocne_nove!B76," ")</f>
        <v xml:space="preserve"> </v>
      </c>
    </row>
    <row r="77" spans="1:4" x14ac:dyDescent="0.25">
      <c r="A77" s="130" t="s">
        <v>612</v>
      </c>
      <c r="B77" s="125" t="s">
        <v>406</v>
      </c>
      <c r="D77" s="82" t="str">
        <f>IF(Monitoring!$B$3=pomocne_nove!A77,pomocne_nove!B77," ")</f>
        <v xml:space="preserve"> </v>
      </c>
    </row>
    <row r="78" spans="1:4" x14ac:dyDescent="0.25">
      <c r="A78" s="130" t="s">
        <v>613</v>
      </c>
      <c r="B78" s="125" t="s">
        <v>407</v>
      </c>
      <c r="D78" s="82" t="str">
        <f>IF(Monitoring!$B$3=pomocne_nove!A78,pomocne_nove!B78," ")</f>
        <v xml:space="preserve"> </v>
      </c>
    </row>
    <row r="79" spans="1:4" x14ac:dyDescent="0.25">
      <c r="A79" s="130" t="s">
        <v>614</v>
      </c>
      <c r="B79" s="125" t="s">
        <v>408</v>
      </c>
      <c r="D79" s="82" t="str">
        <f>IF(Monitoring!$B$3=pomocne_nove!A79,pomocne_nove!B79," ")</f>
        <v xml:space="preserve"> </v>
      </c>
    </row>
    <row r="80" spans="1:4" x14ac:dyDescent="0.25">
      <c r="A80" s="130" t="s">
        <v>615</v>
      </c>
      <c r="B80" s="125" t="s">
        <v>409</v>
      </c>
      <c r="D80" s="82" t="str">
        <f>IF(Monitoring!$B$3=pomocne_nove!A80,pomocne_nove!B80," ")</f>
        <v xml:space="preserve"> </v>
      </c>
    </row>
    <row r="81" spans="1:4" x14ac:dyDescent="0.25">
      <c r="A81" s="130" t="s">
        <v>616</v>
      </c>
      <c r="B81" s="125" t="s">
        <v>410</v>
      </c>
      <c r="D81" s="82" t="str">
        <f>IF(Monitoring!$B$3=pomocne_nove!A81,pomocne_nove!B81," ")</f>
        <v xml:space="preserve"> </v>
      </c>
    </row>
    <row r="82" spans="1:4" x14ac:dyDescent="0.25">
      <c r="A82" s="130" t="s">
        <v>617</v>
      </c>
      <c r="B82" s="125" t="s">
        <v>411</v>
      </c>
      <c r="D82" s="82" t="str">
        <f>IF(Monitoring!$B$3=pomocne_nove!A82,pomocne_nove!B82," ")</f>
        <v xml:space="preserve"> </v>
      </c>
    </row>
    <row r="83" spans="1:4" x14ac:dyDescent="0.25">
      <c r="A83" s="130" t="s">
        <v>618</v>
      </c>
      <c r="B83" s="125" t="s">
        <v>412</v>
      </c>
      <c r="D83" s="82" t="str">
        <f>IF(Monitoring!$B$3=pomocne_nove!A83,pomocne_nove!B83," ")</f>
        <v xml:space="preserve"> </v>
      </c>
    </row>
    <row r="84" spans="1:4" x14ac:dyDescent="0.25">
      <c r="A84" s="130" t="s">
        <v>619</v>
      </c>
      <c r="B84" s="125" t="s">
        <v>413</v>
      </c>
      <c r="D84" s="82" t="str">
        <f>IF(Monitoring!$B$3=pomocne_nove!A84,pomocne_nove!B84," ")</f>
        <v xml:space="preserve"> </v>
      </c>
    </row>
    <row r="85" spans="1:4" x14ac:dyDescent="0.25">
      <c r="A85" s="130" t="s">
        <v>620</v>
      </c>
      <c r="B85" s="125" t="s">
        <v>414</v>
      </c>
      <c r="D85" s="82" t="str">
        <f>IF(Monitoring!$B$3=pomocne_nove!A85,pomocne_nove!B85," ")</f>
        <v xml:space="preserve"> </v>
      </c>
    </row>
    <row r="86" spans="1:4" x14ac:dyDescent="0.25">
      <c r="A86" s="130" t="s">
        <v>621</v>
      </c>
      <c r="B86" s="125" t="s">
        <v>415</v>
      </c>
      <c r="D86" s="82" t="str">
        <f>IF(Monitoring!$B$3=pomocne_nove!A86,pomocne_nove!B86," ")</f>
        <v xml:space="preserve"> </v>
      </c>
    </row>
    <row r="87" spans="1:4" x14ac:dyDescent="0.25">
      <c r="A87" s="130" t="s">
        <v>622</v>
      </c>
      <c r="B87" s="125" t="s">
        <v>416</v>
      </c>
      <c r="D87" s="82" t="str">
        <f>IF(Monitoring!$B$3=pomocne_nove!A87,pomocne_nove!B87," ")</f>
        <v xml:space="preserve"> </v>
      </c>
    </row>
    <row r="88" spans="1:4" x14ac:dyDescent="0.25">
      <c r="A88" s="130" t="s">
        <v>623</v>
      </c>
      <c r="B88" s="125" t="s">
        <v>417</v>
      </c>
      <c r="D88" s="82" t="str">
        <f>IF(Monitoring!$B$3=pomocne_nove!A88,pomocne_nove!B88," ")</f>
        <v xml:space="preserve"> </v>
      </c>
    </row>
    <row r="89" spans="1:4" x14ac:dyDescent="0.25">
      <c r="A89" s="130" t="s">
        <v>624</v>
      </c>
      <c r="B89" s="125" t="s">
        <v>418</v>
      </c>
      <c r="D89" s="82" t="str">
        <f>IF(Monitoring!$B$3=pomocne_nove!A89,pomocne_nove!B89," ")</f>
        <v xml:space="preserve"> </v>
      </c>
    </row>
    <row r="90" spans="1:4" x14ac:dyDescent="0.25">
      <c r="A90" s="130" t="s">
        <v>625</v>
      </c>
      <c r="B90" s="125" t="s">
        <v>419</v>
      </c>
      <c r="D90" s="82" t="str">
        <f>IF(Monitoring!$B$3=pomocne_nove!A90,pomocne_nove!B90," ")</f>
        <v xml:space="preserve"> </v>
      </c>
    </row>
    <row r="91" spans="1:4" x14ac:dyDescent="0.25">
      <c r="A91" s="130" t="s">
        <v>626</v>
      </c>
      <c r="B91" s="125" t="s">
        <v>420</v>
      </c>
      <c r="D91" s="82" t="str">
        <f>IF(Monitoring!$B$3=pomocne_nove!A91,pomocne_nove!B91," ")</f>
        <v xml:space="preserve"> </v>
      </c>
    </row>
    <row r="92" spans="1:4" x14ac:dyDescent="0.25">
      <c r="A92" s="130" t="s">
        <v>627</v>
      </c>
      <c r="B92" s="125" t="s">
        <v>421</v>
      </c>
      <c r="D92" s="82" t="str">
        <f>IF(Monitoring!$B$3=pomocne_nove!A92,pomocne_nove!B92," ")</f>
        <v xml:space="preserve"> </v>
      </c>
    </row>
    <row r="93" spans="1:4" x14ac:dyDescent="0.25">
      <c r="A93" s="130" t="s">
        <v>628</v>
      </c>
      <c r="B93" s="125" t="s">
        <v>422</v>
      </c>
      <c r="D93" s="82" t="str">
        <f>IF(Monitoring!$B$3=pomocne_nove!A93,pomocne_nove!B93," ")</f>
        <v xml:space="preserve"> </v>
      </c>
    </row>
    <row r="94" spans="1:4" x14ac:dyDescent="0.25">
      <c r="A94" s="130" t="s">
        <v>629</v>
      </c>
      <c r="B94" s="125" t="s">
        <v>423</v>
      </c>
      <c r="D94" s="82" t="str">
        <f>IF(Monitoring!$B$3=pomocne_nove!A94,pomocne_nove!B94," ")</f>
        <v xml:space="preserve"> </v>
      </c>
    </row>
    <row r="95" spans="1:4" x14ac:dyDescent="0.25">
      <c r="A95" s="130" t="s">
        <v>630</v>
      </c>
      <c r="B95" s="125" t="s">
        <v>424</v>
      </c>
      <c r="D95" s="82" t="str">
        <f>IF(Monitoring!$B$3=pomocne_nove!A95,pomocne_nove!B95," ")</f>
        <v xml:space="preserve"> </v>
      </c>
    </row>
    <row r="96" spans="1:4" x14ac:dyDescent="0.25">
      <c r="A96" s="130" t="s">
        <v>631</v>
      </c>
      <c r="B96" s="125" t="s">
        <v>425</v>
      </c>
      <c r="D96" s="82" t="str">
        <f>IF(Monitoring!$B$3=pomocne_nove!A96,pomocne_nove!B96," ")</f>
        <v xml:space="preserve"> </v>
      </c>
    </row>
    <row r="97" spans="1:4" x14ac:dyDescent="0.25">
      <c r="A97" s="130" t="s">
        <v>632</v>
      </c>
      <c r="B97" s="125" t="s">
        <v>426</v>
      </c>
      <c r="D97" s="82" t="str">
        <f>IF(Monitoring!$B$3=pomocne_nove!A97,pomocne_nove!B97," ")</f>
        <v xml:space="preserve"> </v>
      </c>
    </row>
    <row r="98" spans="1:4" x14ac:dyDescent="0.25">
      <c r="A98" s="130" t="s">
        <v>633</v>
      </c>
      <c r="B98" s="125" t="s">
        <v>427</v>
      </c>
      <c r="D98" s="82" t="str">
        <f>IF(Monitoring!$B$3=pomocne_nove!A98,pomocne_nove!B98," ")</f>
        <v xml:space="preserve"> </v>
      </c>
    </row>
    <row r="99" spans="1:4" x14ac:dyDescent="0.25">
      <c r="A99" s="130" t="s">
        <v>634</v>
      </c>
      <c r="B99" s="125" t="s">
        <v>428</v>
      </c>
      <c r="D99" s="82" t="str">
        <f>IF(Monitoring!$B$3=pomocne_nove!A99,pomocne_nove!B99," ")</f>
        <v xml:space="preserve"> </v>
      </c>
    </row>
    <row r="100" spans="1:4" x14ac:dyDescent="0.25">
      <c r="A100" s="130" t="s">
        <v>635</v>
      </c>
      <c r="B100" s="125" t="s">
        <v>429</v>
      </c>
      <c r="D100" s="82" t="str">
        <f>IF(Monitoring!$B$3=pomocne_nove!A100,pomocne_nove!B100," ")</f>
        <v xml:space="preserve"> </v>
      </c>
    </row>
    <row r="101" spans="1:4" x14ac:dyDescent="0.25">
      <c r="A101" s="130" t="s">
        <v>636</v>
      </c>
      <c r="B101" s="125" t="s">
        <v>430</v>
      </c>
      <c r="D101" s="82" t="str">
        <f>IF(Monitoring!$B$3=pomocne_nove!A101,pomocne_nove!B101," ")</f>
        <v xml:space="preserve"> </v>
      </c>
    </row>
    <row r="102" spans="1:4" x14ac:dyDescent="0.25">
      <c r="A102" s="130" t="s">
        <v>637</v>
      </c>
      <c r="B102" s="125" t="s">
        <v>431</v>
      </c>
      <c r="D102" s="82" t="str">
        <f>IF(Monitoring!$B$3=pomocne_nove!A102,pomocne_nove!B102," ")</f>
        <v xml:space="preserve"> </v>
      </c>
    </row>
    <row r="103" spans="1:4" x14ac:dyDescent="0.25">
      <c r="A103" s="130" t="s">
        <v>638</v>
      </c>
      <c r="B103" s="125" t="s">
        <v>432</v>
      </c>
      <c r="D103" s="82" t="str">
        <f>IF(Monitoring!$B$3=pomocne_nove!A103,pomocne_nove!B103," ")</f>
        <v xml:space="preserve"> </v>
      </c>
    </row>
    <row r="104" spans="1:4" x14ac:dyDescent="0.25">
      <c r="A104" s="130" t="s">
        <v>639</v>
      </c>
      <c r="B104" s="125" t="s">
        <v>433</v>
      </c>
      <c r="D104" s="82" t="str">
        <f>IF(Monitoring!$B$3=pomocne_nove!A104,pomocne_nove!B104," ")</f>
        <v xml:space="preserve"> </v>
      </c>
    </row>
    <row r="105" spans="1:4" x14ac:dyDescent="0.25">
      <c r="A105" s="130" t="s">
        <v>640</v>
      </c>
      <c r="B105" s="125" t="s">
        <v>434</v>
      </c>
      <c r="D105" s="82" t="str">
        <f>IF(Monitoring!$B$3=pomocne_nove!A105,pomocne_nove!B105," ")</f>
        <v xml:space="preserve"> </v>
      </c>
    </row>
    <row r="106" spans="1:4" x14ac:dyDescent="0.25">
      <c r="A106" s="130" t="s">
        <v>641</v>
      </c>
      <c r="B106" s="126" t="s">
        <v>435</v>
      </c>
      <c r="D106" s="82" t="str">
        <f>IF(Monitoring!$B$3=pomocne_nove!A106,pomocne_nove!B106," ")</f>
        <v xml:space="preserve"> </v>
      </c>
    </row>
    <row r="107" spans="1:4" x14ac:dyDescent="0.25">
      <c r="A107" s="130" t="s">
        <v>642</v>
      </c>
      <c r="B107" s="126" t="s">
        <v>436</v>
      </c>
      <c r="D107" s="82" t="str">
        <f>IF(Monitoring!$B$3=pomocne_nove!A107,pomocne_nove!B107," ")</f>
        <v xml:space="preserve"> </v>
      </c>
    </row>
    <row r="108" spans="1:4" x14ac:dyDescent="0.25">
      <c r="A108" s="130" t="s">
        <v>643</v>
      </c>
      <c r="B108" s="126" t="s">
        <v>437</v>
      </c>
      <c r="D108" s="82" t="str">
        <f>IF(Monitoring!$B$3=pomocne_nove!A108,pomocne_nove!B108," ")</f>
        <v xml:space="preserve"> </v>
      </c>
    </row>
    <row r="109" spans="1:4" x14ac:dyDescent="0.25">
      <c r="A109" s="130" t="s">
        <v>644</v>
      </c>
      <c r="B109" s="126" t="s">
        <v>438</v>
      </c>
      <c r="D109" s="82" t="str">
        <f>IF(Monitoring!$B$3=pomocne_nove!A109,pomocne_nove!B109," ")</f>
        <v xml:space="preserve"> </v>
      </c>
    </row>
    <row r="110" spans="1:4" x14ac:dyDescent="0.25">
      <c r="A110" s="130" t="s">
        <v>645</v>
      </c>
      <c r="B110" s="125" t="s">
        <v>439</v>
      </c>
      <c r="D110" s="82" t="str">
        <f>IF(Monitoring!$B$3=pomocne_nove!A110,pomocne_nove!B110," ")</f>
        <v xml:space="preserve"> </v>
      </c>
    </row>
    <row r="111" spans="1:4" x14ac:dyDescent="0.25">
      <c r="A111" s="130" t="s">
        <v>646</v>
      </c>
      <c r="B111" s="126" t="s">
        <v>440</v>
      </c>
      <c r="D111" s="82" t="str">
        <f>IF(Monitoring!$B$3=pomocne_nove!A111,pomocne_nove!B111," ")</f>
        <v xml:space="preserve"> </v>
      </c>
    </row>
    <row r="112" spans="1:4" x14ac:dyDescent="0.25">
      <c r="A112" s="130" t="s">
        <v>647</v>
      </c>
      <c r="B112" s="125" t="s">
        <v>441</v>
      </c>
      <c r="D112" s="82" t="str">
        <f>IF(Monitoring!$B$3=pomocne_nove!A112,pomocne_nove!B112," ")</f>
        <v xml:space="preserve"> </v>
      </c>
    </row>
    <row r="113" spans="1:4" x14ac:dyDescent="0.25">
      <c r="A113" s="130" t="s">
        <v>648</v>
      </c>
      <c r="B113" s="126" t="s">
        <v>442</v>
      </c>
      <c r="D113" s="82" t="str">
        <f>IF(Monitoring!$B$3=pomocne_nove!A113,pomocne_nove!B113," ")</f>
        <v xml:space="preserve"> </v>
      </c>
    </row>
    <row r="114" spans="1:4" x14ac:dyDescent="0.25">
      <c r="A114" s="130" t="s">
        <v>649</v>
      </c>
      <c r="B114" s="126" t="s">
        <v>443</v>
      </c>
      <c r="D114" s="82" t="str">
        <f>IF(Monitoring!$B$3=pomocne_nove!A114,pomocne_nove!B114," ")</f>
        <v xml:space="preserve"> </v>
      </c>
    </row>
    <row r="115" spans="1:4" x14ac:dyDescent="0.25">
      <c r="A115" s="130" t="s">
        <v>650</v>
      </c>
      <c r="B115" s="126" t="s">
        <v>444</v>
      </c>
      <c r="D115" s="82" t="str">
        <f>IF(Monitoring!$B$3=pomocne_nove!A115,pomocne_nove!B115," ")</f>
        <v xml:space="preserve"> </v>
      </c>
    </row>
    <row r="116" spans="1:4" x14ac:dyDescent="0.25">
      <c r="A116" s="130" t="s">
        <v>651</v>
      </c>
      <c r="B116" s="126" t="s">
        <v>445</v>
      </c>
      <c r="D116" s="82" t="str">
        <f>IF(Monitoring!$B$3=pomocne_nove!A116,pomocne_nove!B116," ")</f>
        <v xml:space="preserve"> </v>
      </c>
    </row>
    <row r="117" spans="1:4" x14ac:dyDescent="0.25">
      <c r="A117" s="130" t="s">
        <v>652</v>
      </c>
      <c r="B117" s="126" t="s">
        <v>446</v>
      </c>
      <c r="D117" s="82" t="str">
        <f>IF(Monitoring!$B$3=pomocne_nove!A117,pomocne_nove!B117," ")</f>
        <v xml:space="preserve"> </v>
      </c>
    </row>
    <row r="118" spans="1:4" x14ac:dyDescent="0.25">
      <c r="A118" s="130" t="s">
        <v>653</v>
      </c>
      <c r="B118" s="126" t="s">
        <v>447</v>
      </c>
      <c r="D118" s="82" t="str">
        <f>IF(Monitoring!$B$3=pomocne_nove!A118,pomocne_nove!B118," ")</f>
        <v xml:space="preserve"> </v>
      </c>
    </row>
    <row r="119" spans="1:4" x14ac:dyDescent="0.25">
      <c r="A119" s="130" t="s">
        <v>654</v>
      </c>
      <c r="B119" s="126" t="s">
        <v>448</v>
      </c>
      <c r="D119" s="82" t="str">
        <f>IF(Monitoring!$B$3=pomocne_nove!A119,pomocne_nove!B119," ")</f>
        <v xml:space="preserve"> </v>
      </c>
    </row>
    <row r="120" spans="1:4" x14ac:dyDescent="0.25">
      <c r="A120" s="130" t="s">
        <v>655</v>
      </c>
      <c r="B120" s="126" t="s">
        <v>449</v>
      </c>
      <c r="D120" s="82" t="str">
        <f>IF(Monitoring!$B$3=pomocne_nove!A120,pomocne_nove!B120," ")</f>
        <v xml:space="preserve"> </v>
      </c>
    </row>
    <row r="121" spans="1:4" x14ac:dyDescent="0.25">
      <c r="A121" s="130" t="s">
        <v>656</v>
      </c>
      <c r="B121" s="126" t="s">
        <v>450</v>
      </c>
      <c r="D121" s="82" t="str">
        <f>IF(Monitoring!$B$3=pomocne_nove!A121,pomocne_nove!B121," ")</f>
        <v xml:space="preserve"> </v>
      </c>
    </row>
    <row r="122" spans="1:4" x14ac:dyDescent="0.25">
      <c r="A122" s="130" t="s">
        <v>657</v>
      </c>
      <c r="B122" s="126" t="s">
        <v>451</v>
      </c>
      <c r="D122" s="82" t="str">
        <f>IF(Monitoring!$B$3=pomocne_nove!A122,pomocne_nove!B122," ")</f>
        <v xml:space="preserve"> </v>
      </c>
    </row>
    <row r="123" spans="1:4" x14ac:dyDescent="0.25">
      <c r="A123" s="130" t="s">
        <v>658</v>
      </c>
      <c r="B123" s="126" t="s">
        <v>452</v>
      </c>
      <c r="D123" s="82" t="str">
        <f>IF(Monitoring!$B$3=pomocne_nove!A123,pomocne_nove!B123," ")</f>
        <v xml:space="preserve"> </v>
      </c>
    </row>
    <row r="124" spans="1:4" x14ac:dyDescent="0.25">
      <c r="A124" s="130" t="s">
        <v>659</v>
      </c>
      <c r="B124" s="126" t="s">
        <v>453</v>
      </c>
      <c r="D124" s="82" t="str">
        <f>IF(Monitoring!$B$3=pomocne_nove!A124,pomocne_nove!B124," ")</f>
        <v xml:space="preserve"> </v>
      </c>
    </row>
    <row r="125" spans="1:4" x14ac:dyDescent="0.25">
      <c r="A125" s="130" t="s">
        <v>660</v>
      </c>
      <c r="B125" s="126" t="s">
        <v>454</v>
      </c>
      <c r="D125" s="82" t="str">
        <f>IF(Monitoring!$B$3=pomocne_nove!A125,pomocne_nove!B125," ")</f>
        <v xml:space="preserve"> </v>
      </c>
    </row>
    <row r="126" spans="1:4" x14ac:dyDescent="0.25">
      <c r="A126" s="130" t="s">
        <v>661</v>
      </c>
      <c r="B126" s="126" t="s">
        <v>455</v>
      </c>
      <c r="D126" s="82" t="str">
        <f>IF(Monitoring!$B$3=pomocne_nove!A126,pomocne_nove!B126," ")</f>
        <v xml:space="preserve"> </v>
      </c>
    </row>
    <row r="127" spans="1:4" x14ac:dyDescent="0.25">
      <c r="A127" s="130" t="s">
        <v>662</v>
      </c>
      <c r="B127" s="126" t="s">
        <v>456</v>
      </c>
      <c r="D127" s="82" t="str">
        <f>IF(Monitoring!$B$3=pomocne_nove!A127,pomocne_nove!B127," ")</f>
        <v xml:space="preserve"> </v>
      </c>
    </row>
    <row r="128" spans="1:4" x14ac:dyDescent="0.25">
      <c r="A128" s="130" t="s">
        <v>663</v>
      </c>
      <c r="B128" s="126" t="s">
        <v>457</v>
      </c>
      <c r="D128" s="82" t="str">
        <f>IF(Monitoring!$B$3=pomocne_nove!A128,pomocne_nove!B128," ")</f>
        <v xml:space="preserve"> </v>
      </c>
    </row>
    <row r="129" spans="1:4" x14ac:dyDescent="0.25">
      <c r="A129" s="130" t="s">
        <v>664</v>
      </c>
      <c r="B129" s="126" t="s">
        <v>458</v>
      </c>
      <c r="D129" s="82" t="str">
        <f>IF(Monitoring!$B$3=pomocne_nove!A129,pomocne_nove!B129," ")</f>
        <v xml:space="preserve"> </v>
      </c>
    </row>
    <row r="130" spans="1:4" x14ac:dyDescent="0.25">
      <c r="A130" s="130" t="s">
        <v>665</v>
      </c>
      <c r="B130" s="126" t="s">
        <v>459</v>
      </c>
      <c r="D130" s="82" t="str">
        <f>IF(Monitoring!$B$3=pomocne_nove!A130,pomocne_nove!B130," ")</f>
        <v xml:space="preserve"> </v>
      </c>
    </row>
    <row r="131" spans="1:4" x14ac:dyDescent="0.25">
      <c r="A131" s="130" t="s">
        <v>666</v>
      </c>
      <c r="B131" s="126" t="s">
        <v>460</v>
      </c>
      <c r="D131" s="82" t="str">
        <f>IF(Monitoring!$B$3=pomocne_nove!A131,pomocne_nove!B131," ")</f>
        <v xml:space="preserve"> </v>
      </c>
    </row>
    <row r="132" spans="1:4" x14ac:dyDescent="0.25">
      <c r="A132" s="130" t="s">
        <v>667</v>
      </c>
      <c r="B132" s="125" t="s">
        <v>461</v>
      </c>
      <c r="D132" s="82" t="str">
        <f>IF(Monitoring!$B$3=pomocne_nove!A132,pomocne_nove!B132," ")</f>
        <v xml:space="preserve"> </v>
      </c>
    </row>
    <row r="133" spans="1:4" x14ac:dyDescent="0.25">
      <c r="A133" s="130" t="s">
        <v>668</v>
      </c>
      <c r="B133" s="125" t="s">
        <v>462</v>
      </c>
      <c r="D133" s="82" t="str">
        <f>IF(Monitoring!$B$3=pomocne_nove!A133,pomocne_nove!B133," ")</f>
        <v xml:space="preserve"> </v>
      </c>
    </row>
    <row r="134" spans="1:4" x14ac:dyDescent="0.25">
      <c r="A134" s="130" t="s">
        <v>669</v>
      </c>
      <c r="B134" s="126" t="s">
        <v>463</v>
      </c>
      <c r="D134" s="82" t="str">
        <f>IF(Monitoring!$B$3=pomocne_nove!A134,pomocne_nove!B134," ")</f>
        <v xml:space="preserve"> </v>
      </c>
    </row>
    <row r="135" spans="1:4" x14ac:dyDescent="0.25">
      <c r="A135" s="130" t="s">
        <v>670</v>
      </c>
      <c r="B135" s="126" t="s">
        <v>464</v>
      </c>
      <c r="D135" s="82" t="str">
        <f>IF(Monitoring!$B$3=pomocne_nove!A135,pomocne_nove!B135," ")</f>
        <v xml:space="preserve"> </v>
      </c>
    </row>
    <row r="136" spans="1:4" x14ac:dyDescent="0.25">
      <c r="A136" s="130" t="s">
        <v>671</v>
      </c>
      <c r="B136" s="126" t="s">
        <v>465</v>
      </c>
      <c r="D136" s="82" t="str">
        <f>IF(Monitoring!$B$3=pomocne_nove!A136,pomocne_nove!B136," ")</f>
        <v xml:space="preserve"> </v>
      </c>
    </row>
    <row r="137" spans="1:4" x14ac:dyDescent="0.25">
      <c r="A137" s="130" t="s">
        <v>672</v>
      </c>
      <c r="B137" s="126" t="s">
        <v>466</v>
      </c>
      <c r="D137" s="82" t="str">
        <f>IF(Monitoring!$B$3=pomocne_nove!A137,pomocne_nove!B137," ")</f>
        <v xml:space="preserve"> </v>
      </c>
    </row>
    <row r="138" spans="1:4" x14ac:dyDescent="0.25">
      <c r="A138" s="130" t="s">
        <v>673</v>
      </c>
      <c r="B138" s="126" t="s">
        <v>467</v>
      </c>
      <c r="D138" s="82" t="str">
        <f>IF(Monitoring!$B$3=pomocne_nove!A138,pomocne_nove!B138," ")</f>
        <v xml:space="preserve"> </v>
      </c>
    </row>
    <row r="139" spans="1:4" x14ac:dyDescent="0.25">
      <c r="A139" s="130" t="s">
        <v>674</v>
      </c>
      <c r="B139" s="126" t="s">
        <v>468</v>
      </c>
      <c r="D139" s="82" t="str">
        <f>IF(Monitoring!$B$3=pomocne_nove!A139,pomocne_nove!B139," ")</f>
        <v xml:space="preserve"> </v>
      </c>
    </row>
    <row r="140" spans="1:4" x14ac:dyDescent="0.25">
      <c r="A140" s="130" t="s">
        <v>675</v>
      </c>
      <c r="B140" s="126" t="s">
        <v>469</v>
      </c>
      <c r="D140" s="82" t="str">
        <f>IF(Monitoring!$B$3=pomocne_nove!A140,pomocne_nove!B140," ")</f>
        <v xml:space="preserve"> </v>
      </c>
    </row>
    <row r="141" spans="1:4" x14ac:dyDescent="0.25">
      <c r="A141" s="130" t="s">
        <v>676</v>
      </c>
      <c r="B141" s="126" t="s">
        <v>470</v>
      </c>
      <c r="D141" s="82" t="str">
        <f>IF(Monitoring!$B$3=pomocne_nove!A141,pomocne_nove!B141," ")</f>
        <v xml:space="preserve"> </v>
      </c>
    </row>
    <row r="142" spans="1:4" x14ac:dyDescent="0.25">
      <c r="A142" s="130" t="s">
        <v>677</v>
      </c>
      <c r="B142" s="126" t="s">
        <v>471</v>
      </c>
      <c r="D142" s="82" t="str">
        <f>IF(Monitoring!$B$3=pomocne_nove!A142,pomocne_nove!B142," ")</f>
        <v xml:space="preserve"> </v>
      </c>
    </row>
    <row r="143" spans="1:4" x14ac:dyDescent="0.25">
      <c r="A143" s="130" t="s">
        <v>678</v>
      </c>
      <c r="B143" s="126" t="s">
        <v>473</v>
      </c>
      <c r="D143" s="82" t="str">
        <f>IF(Monitoring!$B$3=pomocne_nove!A143,pomocne_nove!B143," ")</f>
        <v xml:space="preserve"> </v>
      </c>
    </row>
    <row r="144" spans="1:4" x14ac:dyDescent="0.25">
      <c r="A144" s="130" t="s">
        <v>679</v>
      </c>
      <c r="B144" s="125" t="s">
        <v>474</v>
      </c>
      <c r="D144" s="82" t="str">
        <f>IF(Monitoring!$B$3=pomocne_nove!A144,pomocne_nove!B144," ")</f>
        <v xml:space="preserve"> </v>
      </c>
    </row>
    <row r="145" spans="1:4" x14ac:dyDescent="0.25">
      <c r="A145" s="130" t="s">
        <v>680</v>
      </c>
      <c r="B145" s="125" t="s">
        <v>475</v>
      </c>
      <c r="D145" s="82" t="str">
        <f>IF(Monitoring!$B$3=pomocne_nove!A145,pomocne_nove!B145," ")</f>
        <v xml:space="preserve"> </v>
      </c>
    </row>
    <row r="146" spans="1:4" x14ac:dyDescent="0.25">
      <c r="A146" s="130" t="s">
        <v>681</v>
      </c>
      <c r="B146" s="126" t="s">
        <v>476</v>
      </c>
      <c r="D146" s="82" t="str">
        <f>IF(Monitoring!$B$3=pomocne_nove!A146,pomocne_nove!B146," ")</f>
        <v xml:space="preserve"> </v>
      </c>
    </row>
    <row r="147" spans="1:4" x14ac:dyDescent="0.25">
      <c r="A147" s="130" t="s">
        <v>682</v>
      </c>
      <c r="B147" s="126" t="s">
        <v>477</v>
      </c>
      <c r="D147" s="82" t="str">
        <f>IF(Monitoring!$B$3=pomocne_nove!A147,pomocne_nove!B147," ")</f>
        <v xml:space="preserve"> </v>
      </c>
    </row>
    <row r="148" spans="1:4" x14ac:dyDescent="0.25">
      <c r="A148" s="130" t="s">
        <v>683</v>
      </c>
      <c r="B148" s="126" t="s">
        <v>478</v>
      </c>
      <c r="D148" s="82" t="str">
        <f>IF(Monitoring!$B$3=pomocne_nove!A148,pomocne_nove!B148," ")</f>
        <v xml:space="preserve"> </v>
      </c>
    </row>
    <row r="149" spans="1:4" x14ac:dyDescent="0.25">
      <c r="A149" s="130" t="s">
        <v>684</v>
      </c>
      <c r="B149" s="125" t="s">
        <v>479</v>
      </c>
      <c r="D149" s="82" t="str">
        <f>IF(Monitoring!$B$3=pomocne_nove!A149,pomocne_nove!B149," ")</f>
        <v xml:space="preserve"> </v>
      </c>
    </row>
    <row r="150" spans="1:4" x14ac:dyDescent="0.25">
      <c r="A150" s="130" t="s">
        <v>685</v>
      </c>
      <c r="B150" s="126" t="s">
        <v>480</v>
      </c>
      <c r="D150" s="82" t="str">
        <f>IF(Monitoring!$B$3=pomocne_nove!A150,pomocne_nove!B150," ")</f>
        <v xml:space="preserve"> </v>
      </c>
    </row>
    <row r="151" spans="1:4" x14ac:dyDescent="0.25">
      <c r="A151" s="130" t="s">
        <v>686</v>
      </c>
      <c r="B151" s="126" t="s">
        <v>481</v>
      </c>
      <c r="D151" s="82" t="str">
        <f>IF(Monitoring!$B$3=pomocne_nove!A151,pomocne_nove!B151," ")</f>
        <v xml:space="preserve"> </v>
      </c>
    </row>
    <row r="152" spans="1:4" x14ac:dyDescent="0.25">
      <c r="A152" s="130" t="s">
        <v>687</v>
      </c>
      <c r="B152" s="126" t="s">
        <v>482</v>
      </c>
      <c r="D152" s="82" t="str">
        <f>IF(Monitoring!$B$3=pomocne_nove!A152,pomocne_nove!B152," ")</f>
        <v xml:space="preserve"> </v>
      </c>
    </row>
    <row r="153" spans="1:4" x14ac:dyDescent="0.25">
      <c r="A153" s="130" t="s">
        <v>688</v>
      </c>
      <c r="B153" s="125" t="s">
        <v>483</v>
      </c>
      <c r="D153" s="82" t="str">
        <f>IF(Monitoring!$B$3=pomocne_nove!A153,pomocne_nove!B153," ")</f>
        <v xml:space="preserve"> </v>
      </c>
    </row>
    <row r="154" spans="1:4" x14ac:dyDescent="0.25">
      <c r="A154" s="130" t="s">
        <v>689</v>
      </c>
      <c r="B154" s="125" t="s">
        <v>484</v>
      </c>
      <c r="D154" s="82" t="str">
        <f>IF(Monitoring!$B$3=pomocne_nove!A154,pomocne_nove!B154," ")</f>
        <v xml:space="preserve"> </v>
      </c>
    </row>
    <row r="155" spans="1:4" x14ac:dyDescent="0.25">
      <c r="A155" s="130" t="s">
        <v>690</v>
      </c>
      <c r="B155" s="125" t="s">
        <v>485</v>
      </c>
      <c r="D155" s="82" t="str">
        <f>IF(Monitoring!$B$3=pomocne_nove!A155,pomocne_nove!B155," ")</f>
        <v xml:space="preserve"> </v>
      </c>
    </row>
    <row r="156" spans="1:4" x14ac:dyDescent="0.25">
      <c r="A156" s="130" t="s">
        <v>691</v>
      </c>
      <c r="B156" s="125" t="s">
        <v>486</v>
      </c>
      <c r="D156" s="82" t="str">
        <f>IF(Monitoring!$B$3=pomocne_nove!A156,pomocne_nove!B156," ")</f>
        <v xml:space="preserve"> </v>
      </c>
    </row>
    <row r="157" spans="1:4" x14ac:dyDescent="0.25">
      <c r="A157" s="130" t="s">
        <v>692</v>
      </c>
      <c r="B157" s="125" t="s">
        <v>487</v>
      </c>
      <c r="D157" s="82" t="str">
        <f>IF(Monitoring!$B$3=pomocne_nove!A157,pomocne_nove!B157," ")</f>
        <v xml:space="preserve"> </v>
      </c>
    </row>
    <row r="158" spans="1:4" x14ac:dyDescent="0.25">
      <c r="A158" s="130" t="s">
        <v>693</v>
      </c>
      <c r="B158" s="125" t="s">
        <v>488</v>
      </c>
      <c r="D158" s="82" t="str">
        <f>IF(Monitoring!$B$3=pomocne_nove!A158,pomocne_nove!B158," ")</f>
        <v xml:space="preserve"> </v>
      </c>
    </row>
    <row r="159" spans="1:4" x14ac:dyDescent="0.25">
      <c r="A159" s="130" t="s">
        <v>694</v>
      </c>
      <c r="B159" s="125" t="s">
        <v>489</v>
      </c>
      <c r="D159" s="82" t="str">
        <f>IF(Monitoring!$B$3=pomocne_nove!A159,pomocne_nove!B159," ")</f>
        <v xml:space="preserve"> </v>
      </c>
    </row>
    <row r="160" spans="1:4" x14ac:dyDescent="0.25">
      <c r="A160" s="130" t="s">
        <v>695</v>
      </c>
      <c r="B160" s="126" t="s">
        <v>490</v>
      </c>
      <c r="D160" s="82" t="str">
        <f>IF(Monitoring!$B$3=pomocne_nove!A160,pomocne_nove!B160," ")</f>
        <v xml:space="preserve"> </v>
      </c>
    </row>
    <row r="161" spans="1:4" x14ac:dyDescent="0.25">
      <c r="A161" s="130" t="s">
        <v>696</v>
      </c>
      <c r="B161" s="126" t="s">
        <v>491</v>
      </c>
      <c r="D161" s="82" t="str">
        <f>IF(Monitoring!$B$3=pomocne_nove!A161,pomocne_nove!B161," ")</f>
        <v xml:space="preserve"> </v>
      </c>
    </row>
    <row r="162" spans="1:4" x14ac:dyDescent="0.25">
      <c r="A162" s="130" t="s">
        <v>697</v>
      </c>
      <c r="B162" s="125" t="s">
        <v>492</v>
      </c>
      <c r="D162" s="82" t="str">
        <f>IF(Monitoring!$B$3=pomocne_nove!A162,pomocne_nove!B162," ")</f>
        <v xml:space="preserve"> </v>
      </c>
    </row>
    <row r="163" spans="1:4" x14ac:dyDescent="0.25">
      <c r="A163" s="130" t="s">
        <v>698</v>
      </c>
      <c r="B163" s="125" t="s">
        <v>493</v>
      </c>
      <c r="D163" s="82" t="str">
        <f>IF(Monitoring!$B$3=pomocne_nove!A163,pomocne_nove!B163," ")</f>
        <v xml:space="preserve"> </v>
      </c>
    </row>
    <row r="164" spans="1:4" x14ac:dyDescent="0.25">
      <c r="A164" s="130" t="s">
        <v>699</v>
      </c>
      <c r="B164" s="125" t="s">
        <v>494</v>
      </c>
      <c r="D164" s="82" t="str">
        <f>IF(Monitoring!$B$3=pomocne_nove!A164,pomocne_nove!B164," ")</f>
        <v xml:space="preserve"> </v>
      </c>
    </row>
    <row r="165" spans="1:4" x14ac:dyDescent="0.25">
      <c r="A165" s="130" t="s">
        <v>700</v>
      </c>
      <c r="B165" s="125" t="s">
        <v>495</v>
      </c>
      <c r="D165" s="82" t="str">
        <f>IF(Monitoring!$B$3=pomocne_nove!A165,pomocne_nove!B165," ")</f>
        <v xml:space="preserve"> </v>
      </c>
    </row>
    <row r="166" spans="1:4" x14ac:dyDescent="0.25">
      <c r="A166" s="130" t="s">
        <v>701</v>
      </c>
      <c r="B166" s="125" t="s">
        <v>496</v>
      </c>
      <c r="D166" s="82" t="str">
        <f>IF(Monitoring!$B$3=pomocne_nove!A166,pomocne_nove!B166," ")</f>
        <v xml:space="preserve"> </v>
      </c>
    </row>
    <row r="167" spans="1:4" x14ac:dyDescent="0.25">
      <c r="A167" s="130" t="s">
        <v>702</v>
      </c>
      <c r="B167" s="125" t="s">
        <v>497</v>
      </c>
      <c r="D167" s="82" t="str">
        <f>IF(Monitoring!$B$3=pomocne_nove!A167,pomocne_nove!B167," ")</f>
        <v xml:space="preserve"> </v>
      </c>
    </row>
    <row r="168" spans="1:4" x14ac:dyDescent="0.25">
      <c r="A168" s="130" t="s">
        <v>703</v>
      </c>
      <c r="B168" s="125" t="s">
        <v>498</v>
      </c>
      <c r="D168" s="82" t="str">
        <f>IF(Monitoring!$B$3=pomocne_nove!A168,pomocne_nove!B168," ")</f>
        <v xml:space="preserve"> </v>
      </c>
    </row>
    <row r="169" spans="1:4" x14ac:dyDescent="0.25">
      <c r="A169" s="130" t="s">
        <v>704</v>
      </c>
      <c r="B169" s="125" t="s">
        <v>499</v>
      </c>
      <c r="D169" s="82" t="str">
        <f>IF(Monitoring!$B$3=pomocne_nove!A169,pomocne_nove!B169," ")</f>
        <v xml:space="preserve"> </v>
      </c>
    </row>
    <row r="170" spans="1:4" x14ac:dyDescent="0.25">
      <c r="A170" s="130" t="s">
        <v>705</v>
      </c>
      <c r="B170" s="125" t="s">
        <v>500</v>
      </c>
      <c r="D170" s="82" t="str">
        <f>IF(Monitoring!$B$3=pomocne_nove!A170,pomocne_nove!B170," ")</f>
        <v xml:space="preserve"> </v>
      </c>
    </row>
    <row r="171" spans="1:4" x14ac:dyDescent="0.25">
      <c r="A171" s="130" t="s">
        <v>706</v>
      </c>
      <c r="B171" s="125" t="s">
        <v>501</v>
      </c>
      <c r="D171" s="82" t="str">
        <f>IF(Monitoring!$B$3=pomocne_nove!A171,pomocne_nove!B171," ")</f>
        <v xml:space="preserve"> </v>
      </c>
    </row>
    <row r="172" spans="1:4" x14ac:dyDescent="0.25">
      <c r="A172" s="130" t="s">
        <v>707</v>
      </c>
      <c r="B172" s="125" t="s">
        <v>502</v>
      </c>
      <c r="D172" s="82" t="str">
        <f>IF(Monitoring!$B$3=pomocne_nove!A172,pomocne_nove!B172," ")</f>
        <v xml:space="preserve"> </v>
      </c>
    </row>
    <row r="173" spans="1:4" x14ac:dyDescent="0.25">
      <c r="A173" s="130" t="s">
        <v>708</v>
      </c>
      <c r="B173" s="125" t="s">
        <v>503</v>
      </c>
      <c r="D173" s="82" t="str">
        <f>IF(Monitoring!$B$3=pomocne_nove!A173,pomocne_nove!B173," ")</f>
        <v xml:space="preserve"> </v>
      </c>
    </row>
    <row r="174" spans="1:4" x14ac:dyDescent="0.25">
      <c r="A174" s="130" t="s">
        <v>709</v>
      </c>
      <c r="B174" s="125" t="s">
        <v>504</v>
      </c>
      <c r="D174" s="82" t="str">
        <f>IF(Monitoring!$B$3=pomocne_nove!A174,pomocne_nove!B174," ")</f>
        <v xml:space="preserve"> </v>
      </c>
    </row>
    <row r="175" spans="1:4" x14ac:dyDescent="0.25">
      <c r="A175" s="130" t="s">
        <v>710</v>
      </c>
      <c r="B175" s="125" t="s">
        <v>505</v>
      </c>
      <c r="D175" s="82" t="str">
        <f>IF(Monitoring!$B$3=pomocne_nove!A175,pomocne_nove!B175," ")</f>
        <v xml:space="preserve"> </v>
      </c>
    </row>
    <row r="176" spans="1:4" x14ac:dyDescent="0.25">
      <c r="A176" s="130" t="s">
        <v>711</v>
      </c>
      <c r="B176" s="125" t="s">
        <v>506</v>
      </c>
      <c r="D176" s="82" t="str">
        <f>IF(Monitoring!$B$3=pomocne_nove!A176,pomocne_nove!B176," ")</f>
        <v xml:space="preserve"> </v>
      </c>
    </row>
    <row r="177" spans="1:4" x14ac:dyDescent="0.25">
      <c r="A177" s="130" t="s">
        <v>712</v>
      </c>
      <c r="B177" s="125" t="s">
        <v>507</v>
      </c>
      <c r="D177" s="82" t="str">
        <f>IF(Monitoring!$B$3=pomocne_nove!A177,pomocne_nove!B177," ")</f>
        <v xml:space="preserve"> </v>
      </c>
    </row>
    <row r="178" spans="1:4" x14ac:dyDescent="0.25">
      <c r="A178" s="130" t="s">
        <v>713</v>
      </c>
      <c r="B178" s="125" t="s">
        <v>508</v>
      </c>
      <c r="D178" s="82" t="str">
        <f>IF(Monitoring!$B$3=pomocne_nove!A178,pomocne_nove!B178," ")</f>
        <v xml:space="preserve"> </v>
      </c>
    </row>
    <row r="179" spans="1:4" x14ac:dyDescent="0.25">
      <c r="A179" s="130" t="s">
        <v>714</v>
      </c>
      <c r="B179" s="125" t="s">
        <v>509</v>
      </c>
      <c r="D179" s="82" t="str">
        <f>IF(Monitoring!$B$3=pomocne_nove!A179,pomocne_nove!B179," ")</f>
        <v xml:space="preserve"> </v>
      </c>
    </row>
    <row r="180" spans="1:4" x14ac:dyDescent="0.25">
      <c r="A180" s="130" t="s">
        <v>715</v>
      </c>
      <c r="B180" s="125" t="s">
        <v>510</v>
      </c>
      <c r="D180" s="82" t="str">
        <f>IF(Monitoring!$B$3=pomocne_nove!A180,pomocne_nove!B180," ")</f>
        <v xml:space="preserve"> </v>
      </c>
    </row>
    <row r="181" spans="1:4" x14ac:dyDescent="0.25">
      <c r="A181" s="130" t="s">
        <v>716</v>
      </c>
      <c r="B181" s="125" t="s">
        <v>511</v>
      </c>
      <c r="D181" s="82" t="str">
        <f>IF(Monitoring!$B$3=pomocne_nove!A181,pomocne_nove!B181," ")</f>
        <v xml:space="preserve"> </v>
      </c>
    </row>
    <row r="182" spans="1:4" x14ac:dyDescent="0.25">
      <c r="A182" s="130" t="s">
        <v>717</v>
      </c>
      <c r="B182" s="125" t="s">
        <v>512</v>
      </c>
      <c r="D182" s="82" t="str">
        <f>IF(Monitoring!$B$3=pomocne_nove!A182,pomocne_nove!B182," ")</f>
        <v xml:space="preserve"> </v>
      </c>
    </row>
    <row r="183" spans="1:4" x14ac:dyDescent="0.25">
      <c r="A183" s="130" t="s">
        <v>718</v>
      </c>
      <c r="B183" s="125" t="s">
        <v>513</v>
      </c>
      <c r="D183" s="82" t="str">
        <f>IF(Monitoring!$B$3=pomocne_nove!A183,pomocne_nove!B183," ")</f>
        <v xml:space="preserve"> </v>
      </c>
    </row>
    <row r="184" spans="1:4" x14ac:dyDescent="0.25">
      <c r="A184" s="130" t="s">
        <v>719</v>
      </c>
      <c r="B184" s="125" t="s">
        <v>514</v>
      </c>
      <c r="D184" s="82" t="str">
        <f>IF(Monitoring!$B$3=pomocne_nove!A184,pomocne_nove!B184," ")</f>
        <v xml:space="preserve"> </v>
      </c>
    </row>
    <row r="185" spans="1:4" x14ac:dyDescent="0.25">
      <c r="A185" s="130" t="s">
        <v>720</v>
      </c>
      <c r="B185" s="125" t="s">
        <v>515</v>
      </c>
      <c r="D185" s="82" t="str">
        <f>IF(Monitoring!$B$3=pomocne_nove!A185,pomocne_nove!B185," ")</f>
        <v xml:space="preserve"> </v>
      </c>
    </row>
    <row r="186" spans="1:4" x14ac:dyDescent="0.25">
      <c r="A186" s="130" t="s">
        <v>721</v>
      </c>
      <c r="B186" s="125" t="s">
        <v>516</v>
      </c>
      <c r="D186" s="82" t="str">
        <f>IF(Monitoring!$B$3=pomocne_nove!A186,pomocne_nove!B186," ")</f>
        <v xml:space="preserve"> </v>
      </c>
    </row>
    <row r="187" spans="1:4" x14ac:dyDescent="0.25">
      <c r="A187" s="130" t="s">
        <v>722</v>
      </c>
      <c r="B187" s="125" t="s">
        <v>517</v>
      </c>
      <c r="D187" s="82" t="str">
        <f>IF(Monitoring!$B$3=pomocne_nove!A187,pomocne_nove!B187," ")</f>
        <v xml:space="preserve"> </v>
      </c>
    </row>
    <row r="188" spans="1:4" x14ac:dyDescent="0.25">
      <c r="A188" s="130" t="s">
        <v>723</v>
      </c>
      <c r="B188" s="125" t="s">
        <v>518</v>
      </c>
      <c r="D188" s="82" t="str">
        <f>IF(Monitoring!$B$3=pomocne_nove!A188,pomocne_nove!B188," ")</f>
        <v xml:space="preserve"> </v>
      </c>
    </row>
    <row r="189" spans="1:4" x14ac:dyDescent="0.25">
      <c r="A189" s="130" t="s">
        <v>724</v>
      </c>
      <c r="B189" s="125" t="s">
        <v>519</v>
      </c>
      <c r="D189" s="82" t="str">
        <f>IF(Monitoring!$B$3=pomocne_nove!A189,pomocne_nove!B189," ")</f>
        <v xml:space="preserve"> </v>
      </c>
    </row>
    <row r="190" spans="1:4" x14ac:dyDescent="0.25">
      <c r="A190" s="130" t="s">
        <v>725</v>
      </c>
      <c r="B190" s="125" t="s">
        <v>520</v>
      </c>
      <c r="D190" s="82" t="str">
        <f>IF(Monitoring!$B$3=pomocne_nove!A190,pomocne_nove!B190," ")</f>
        <v xml:space="preserve"> </v>
      </c>
    </row>
    <row r="191" spans="1:4" x14ac:dyDescent="0.25">
      <c r="A191" s="130" t="s">
        <v>726</v>
      </c>
      <c r="B191" s="125" t="s">
        <v>521</v>
      </c>
      <c r="D191" s="82" t="str">
        <f>IF(Monitoring!$B$3=pomocne_nove!A191,pomocne_nove!B191," ")</f>
        <v xml:space="preserve"> </v>
      </c>
    </row>
    <row r="192" spans="1:4" x14ac:dyDescent="0.25">
      <c r="A192" s="130" t="s">
        <v>727</v>
      </c>
      <c r="B192" s="126" t="s">
        <v>522</v>
      </c>
      <c r="D192" s="82" t="str">
        <f>IF(Monitoring!$B$3=pomocne_nove!A192,pomocne_nove!B192," ")</f>
        <v xml:space="preserve"> </v>
      </c>
    </row>
    <row r="193" spans="1:4" x14ac:dyDescent="0.25">
      <c r="A193" s="130" t="s">
        <v>728</v>
      </c>
      <c r="B193" s="125" t="s">
        <v>523</v>
      </c>
      <c r="D193" s="82" t="str">
        <f>IF(Monitoring!$B$3=pomocne_nove!A193,pomocne_nove!B193," ")</f>
        <v xml:space="preserve"> </v>
      </c>
    </row>
    <row r="194" spans="1:4" x14ac:dyDescent="0.25">
      <c r="A194" s="130" t="s">
        <v>729</v>
      </c>
      <c r="B194" s="125" t="s">
        <v>524</v>
      </c>
      <c r="D194" s="82" t="str">
        <f>IF(Monitoring!$B$3=pomocne_nove!A194,pomocne_nove!B194," ")</f>
        <v xml:space="preserve"> </v>
      </c>
    </row>
    <row r="195" spans="1:4" x14ac:dyDescent="0.25">
      <c r="A195" s="130" t="s">
        <v>730</v>
      </c>
      <c r="B195" s="125" t="s">
        <v>525</v>
      </c>
      <c r="D195" s="82" t="str">
        <f>IF(Monitoring!$B$3=pomocne_nove!A195,pomocne_nove!B195," ")</f>
        <v xml:space="preserve"> </v>
      </c>
    </row>
    <row r="196" spans="1:4" x14ac:dyDescent="0.25">
      <c r="A196" s="130" t="s">
        <v>731</v>
      </c>
      <c r="B196" s="125" t="s">
        <v>526</v>
      </c>
      <c r="D196" s="82" t="str">
        <f>IF(Monitoring!$B$3=pomocne_nove!A196,pomocne_nove!B196," ")</f>
        <v xml:space="preserve"> </v>
      </c>
    </row>
    <row r="197" spans="1:4" x14ac:dyDescent="0.25">
      <c r="A197" s="130" t="s">
        <v>732</v>
      </c>
      <c r="B197" s="125" t="s">
        <v>527</v>
      </c>
      <c r="D197" s="82" t="str">
        <f>IF(Monitoring!$B$3=pomocne_nove!A197,pomocne_nove!B197," ")</f>
        <v xml:space="preserve"> </v>
      </c>
    </row>
    <row r="198" spans="1:4" x14ac:dyDescent="0.25">
      <c r="A198" s="131" t="s">
        <v>733</v>
      </c>
      <c r="B198" s="125" t="s">
        <v>528</v>
      </c>
      <c r="D198" s="82" t="str">
        <f>IF(Monitoring!$B$3=pomocne_nove!A198,pomocne_nove!B198," ")</f>
        <v xml:space="preserve"> </v>
      </c>
    </row>
    <row r="199" spans="1:4" x14ac:dyDescent="0.25">
      <c r="A199" s="130" t="s">
        <v>734</v>
      </c>
      <c r="B199" s="125" t="s">
        <v>529</v>
      </c>
      <c r="D199" s="82" t="str">
        <f>IF(Monitoring!$B$3=pomocne_nove!A199,pomocne_nove!B199," ")</f>
        <v xml:space="preserve"> </v>
      </c>
    </row>
    <row r="200" spans="1:4" x14ac:dyDescent="0.25">
      <c r="A200" s="130" t="s">
        <v>735</v>
      </c>
      <c r="B200" s="125" t="s">
        <v>530</v>
      </c>
      <c r="D200" s="82" t="str">
        <f>IF(Monitoring!$B$3=pomocne_nove!A200,pomocne_nove!B200," ")</f>
        <v xml:space="preserve"> </v>
      </c>
    </row>
    <row r="201" spans="1:4" x14ac:dyDescent="0.25">
      <c r="A201" s="130" t="s">
        <v>736</v>
      </c>
      <c r="B201" s="125" t="s">
        <v>531</v>
      </c>
      <c r="D201" s="82" t="str">
        <f>IF(Monitoring!$B$3=pomocne_nove!A201,pomocne_nove!B201," ")</f>
        <v xml:space="preserve"> </v>
      </c>
    </row>
    <row r="202" spans="1:4" x14ac:dyDescent="0.25">
      <c r="A202" s="130" t="s">
        <v>737</v>
      </c>
      <c r="B202" s="125" t="s">
        <v>532</v>
      </c>
      <c r="D202" s="82" t="str">
        <f>IF(Monitoring!$B$3=pomocne_nove!A202,pomocne_nove!B202," ")</f>
        <v xml:space="preserve"> </v>
      </c>
    </row>
    <row r="203" spans="1:4" x14ac:dyDescent="0.25">
      <c r="A203" s="130" t="s">
        <v>738</v>
      </c>
      <c r="B203" s="125" t="s">
        <v>533</v>
      </c>
      <c r="D203" s="82" t="str">
        <f>IF(Monitoring!$B$3=pomocne_nove!A203,pomocne_nove!B203," ")</f>
        <v xml:space="preserve"> </v>
      </c>
    </row>
    <row r="204" spans="1:4" x14ac:dyDescent="0.25">
      <c r="A204" s="130" t="s">
        <v>739</v>
      </c>
      <c r="B204" s="125" t="s">
        <v>534</v>
      </c>
      <c r="D204" s="82" t="str">
        <f>IF(Monitoring!$B$3=pomocne_nove!A204,pomocne_nove!B204," ")</f>
        <v xml:space="preserve"> </v>
      </c>
    </row>
    <row r="205" spans="1:4" x14ac:dyDescent="0.25">
      <c r="A205" s="130" t="s">
        <v>740</v>
      </c>
      <c r="B205" s="125" t="s">
        <v>535</v>
      </c>
      <c r="D205" s="82" t="str">
        <f>IF(Monitoring!$B$3=pomocne_nove!A205,pomocne_nove!B205," ")</f>
        <v xml:space="preserve"> </v>
      </c>
    </row>
    <row r="206" spans="1:4" x14ac:dyDescent="0.25">
      <c r="A206" s="130" t="s">
        <v>741</v>
      </c>
      <c r="B206" s="125" t="s">
        <v>536</v>
      </c>
      <c r="D206" s="82" t="str">
        <f>IF(Monitoring!$B$3=pomocne_nove!A206,pomocne_nove!B206," ")</f>
        <v xml:space="preserve"> </v>
      </c>
    </row>
    <row r="207" spans="1:4" x14ac:dyDescent="0.25">
      <c r="A207" s="130" t="s">
        <v>742</v>
      </c>
      <c r="B207" s="125" t="s">
        <v>537</v>
      </c>
      <c r="D207" s="82" t="str">
        <f>IF(Monitoring!$B$3=pomocne_nove!A207,pomocne_nove!B207," ")</f>
        <v xml:space="preserve"> </v>
      </c>
    </row>
    <row r="208" spans="1:4" x14ac:dyDescent="0.25">
      <c r="A208" s="130" t="s">
        <v>743</v>
      </c>
      <c r="B208" s="125" t="s">
        <v>538</v>
      </c>
      <c r="D208" s="82" t="str">
        <f>IF(Monitoring!$B$3=pomocne_nove!A208,pomocne_nove!B208," ")</f>
        <v xml:space="preserve"> </v>
      </c>
    </row>
    <row r="209" spans="1:4" x14ac:dyDescent="0.25">
      <c r="A209" s="130" t="s">
        <v>744</v>
      </c>
      <c r="B209" s="126" t="s">
        <v>539</v>
      </c>
      <c r="D209" s="82" t="str">
        <f>IF(Monitoring!$B$3=pomocne_nove!A209,pomocne_nove!B209," ")</f>
        <v xml:space="preserve"> </v>
      </c>
    </row>
    <row r="210" spans="1:4" x14ac:dyDescent="0.25">
      <c r="A210" s="130" t="s">
        <v>745</v>
      </c>
      <c r="B210" s="125" t="s">
        <v>540</v>
      </c>
      <c r="D210" s="82" t="str">
        <f>IF(Monitoring!$B$3=pomocne_nove!A210,pomocne_nove!B210," ")</f>
        <v xml:space="preserve"> </v>
      </c>
    </row>
    <row r="211" spans="1:4" x14ac:dyDescent="0.25">
      <c r="A211" s="130" t="s">
        <v>746</v>
      </c>
      <c r="B211" s="126" t="s">
        <v>541</v>
      </c>
      <c r="D211" s="82" t="str">
        <f>IF(Monitoring!$B$3=pomocne_nove!A211,pomocne_nove!B211," ")</f>
        <v xml:space="preserve"> </v>
      </c>
    </row>
    <row r="212" spans="1:4" x14ac:dyDescent="0.25">
      <c r="A212" s="130" t="s">
        <v>747</v>
      </c>
      <c r="B212" s="126" t="s">
        <v>542</v>
      </c>
      <c r="D212" s="82" t="str">
        <f>IF(Monitoring!$B$3=pomocne_nove!A212,pomocne_nove!B212," ")</f>
        <v xml:space="preserve"> </v>
      </c>
    </row>
    <row r="213" spans="1:4" x14ac:dyDescent="0.25">
      <c r="A213" s="135" t="s">
        <v>748</v>
      </c>
      <c r="B213" s="126" t="s">
        <v>543</v>
      </c>
      <c r="D213" s="82" t="str">
        <f>IF(Monitoring!$B$3=pomocne_nove!A213,pomocne_nove!B213," ")</f>
        <v xml:space="preserve"> </v>
      </c>
    </row>
    <row r="214" spans="1:4" x14ac:dyDescent="0.25">
      <c r="A214" s="130" t="s">
        <v>749</v>
      </c>
      <c r="B214" s="126" t="s">
        <v>544</v>
      </c>
      <c r="D214" s="82" t="str">
        <f>IF(Monitoring!$B$3=pomocne_nove!A214,pomocne_nove!B214," ")</f>
        <v xml:space="preserve"> </v>
      </c>
    </row>
    <row r="215" spans="1:4" x14ac:dyDescent="0.25">
      <c r="A215" s="130" t="s">
        <v>750</v>
      </c>
      <c r="B215" s="126" t="s">
        <v>545</v>
      </c>
      <c r="D215" s="82" t="str">
        <f>IF(Monitoring!$B$3=pomocne_nove!A215,pomocne_nove!B215," ")</f>
        <v xml:space="preserve"> </v>
      </c>
    </row>
    <row r="216" spans="1:4" x14ac:dyDescent="0.25">
      <c r="A216" s="130" t="s">
        <v>751</v>
      </c>
      <c r="B216" s="126" t="s">
        <v>546</v>
      </c>
      <c r="D216" s="82" t="str">
        <f>IF(Monitoring!$B$3=pomocne_nove!A216,pomocne_nove!B216," ")</f>
        <v xml:space="preserve"> </v>
      </c>
    </row>
    <row r="217" spans="1:4" x14ac:dyDescent="0.25">
      <c r="A217" s="130" t="s">
        <v>752</v>
      </c>
      <c r="B217" s="126" t="s">
        <v>547</v>
      </c>
      <c r="D217" s="82" t="str">
        <f>IF(Monitoring!$B$3=pomocne_nove!A217,pomocne_nove!B217," ")</f>
        <v xml:space="preserve"> </v>
      </c>
    </row>
    <row r="218" spans="1:4" x14ac:dyDescent="0.25">
      <c r="A218" s="130" t="s">
        <v>753</v>
      </c>
      <c r="B218" s="126" t="s">
        <v>548</v>
      </c>
      <c r="D218" s="82" t="str">
        <f>IF(Monitoring!$B$3=pomocne_nove!A218,pomocne_nove!B218," ")</f>
        <v xml:space="preserve"> </v>
      </c>
    </row>
    <row r="219" spans="1:4" x14ac:dyDescent="0.25">
      <c r="A219" s="130" t="s">
        <v>754</v>
      </c>
      <c r="B219" s="126" t="s">
        <v>549</v>
      </c>
      <c r="D219" s="82" t="str">
        <f>IF(Monitoring!$B$3=pomocne_nove!A219,pomocne_nove!B219," ")</f>
        <v xml:space="preserve"> </v>
      </c>
    </row>
    <row r="220" spans="1:4" x14ac:dyDescent="0.25">
      <c r="A220" s="130" t="s">
        <v>755</v>
      </c>
      <c r="B220" s="126" t="s">
        <v>550</v>
      </c>
      <c r="D220" s="82" t="str">
        <f>IF(Monitoring!$B$3=pomocne_nove!A220,pomocne_nove!B220," ")</f>
        <v xml:space="preserve"> </v>
      </c>
    </row>
    <row r="221" spans="1:4" x14ac:dyDescent="0.25">
      <c r="A221" s="130" t="s">
        <v>756</v>
      </c>
      <c r="B221" s="126" t="s">
        <v>551</v>
      </c>
      <c r="D221" s="82" t="str">
        <f>IF(Monitoring!$B$3=pomocne_nove!A221,pomocne_nove!B221," ")</f>
        <v xml:space="preserve"> </v>
      </c>
    </row>
    <row r="222" spans="1:4" x14ac:dyDescent="0.25">
      <c r="A222" s="130" t="s">
        <v>757</v>
      </c>
      <c r="B222" s="126" t="s">
        <v>552</v>
      </c>
      <c r="D222" s="82" t="str">
        <f>IF(Monitoring!$B$3=pomocne_nove!A222,pomocne_nove!B222," ")</f>
        <v xml:space="preserve"> </v>
      </c>
    </row>
    <row r="223" spans="1:4" x14ac:dyDescent="0.25">
      <c r="A223" s="130" t="s">
        <v>758</v>
      </c>
      <c r="B223" s="126" t="s">
        <v>553</v>
      </c>
      <c r="D223" s="82" t="str">
        <f>IF(Monitoring!$B$3=pomocne_nove!A223,pomocne_nove!B223," ")</f>
        <v xml:space="preserve"> </v>
      </c>
    </row>
    <row r="224" spans="1:4" x14ac:dyDescent="0.25">
      <c r="A224" s="130" t="s">
        <v>759</v>
      </c>
      <c r="B224" s="126" t="s">
        <v>554</v>
      </c>
      <c r="D224" s="82" t="str">
        <f>IF(Monitoring!$B$3=pomocne_nove!A224,pomocne_nove!B224," ")</f>
        <v xml:space="preserve"> </v>
      </c>
    </row>
    <row r="225" spans="1:4" x14ac:dyDescent="0.25">
      <c r="A225" s="130" t="s">
        <v>760</v>
      </c>
      <c r="B225" s="126" t="s">
        <v>555</v>
      </c>
      <c r="D225" s="82" t="str">
        <f>IF(Monitoring!$B$3=pomocne_nove!A225,pomocne_nove!B225," ")</f>
        <v xml:space="preserve"> </v>
      </c>
    </row>
    <row r="226" spans="1:4" x14ac:dyDescent="0.25">
      <c r="A226" s="130" t="s">
        <v>761</v>
      </c>
      <c r="B226" s="126" t="s">
        <v>556</v>
      </c>
      <c r="D226" s="82" t="str">
        <f>IF(Monitoring!$B$3=pomocne_nove!A226,pomocne_nove!B226," ")</f>
        <v xml:space="preserve"> </v>
      </c>
    </row>
    <row r="227" spans="1:4" x14ac:dyDescent="0.25">
      <c r="A227" s="130" t="s">
        <v>762</v>
      </c>
      <c r="B227" s="126" t="s">
        <v>557</v>
      </c>
      <c r="D227" s="82" t="str">
        <f>IF(Monitoring!$B$3=pomocne_nove!A227,pomocne_nove!B227," ")</f>
        <v xml:space="preserve"> </v>
      </c>
    </row>
    <row r="228" spans="1:4" x14ac:dyDescent="0.25">
      <c r="A228" s="130" t="s">
        <v>763</v>
      </c>
      <c r="B228" s="125" t="s">
        <v>558</v>
      </c>
      <c r="D228" s="82" t="str">
        <f>IF(Monitoring!$B$3=pomocne_nove!A228,pomocne_nove!B228," ")</f>
        <v xml:space="preserve"> </v>
      </c>
    </row>
    <row r="229" spans="1:4" x14ac:dyDescent="0.25">
      <c r="A229" s="130" t="s">
        <v>764</v>
      </c>
      <c r="B229" s="126" t="s">
        <v>559</v>
      </c>
      <c r="D229" s="82" t="str">
        <f>IF(Monitoring!$B$3=pomocne_nove!A229,pomocne_nove!B229," ")</f>
        <v xml:space="preserve"> </v>
      </c>
    </row>
    <row r="230" spans="1:4" x14ac:dyDescent="0.25">
      <c r="A230" s="130" t="s">
        <v>765</v>
      </c>
      <c r="B230" s="125" t="s">
        <v>560</v>
      </c>
      <c r="D230" s="82" t="str">
        <f>IF(Monitoring!$B$3=pomocne_nove!A230,pomocne_nove!B230," ")</f>
        <v xml:space="preserve"> </v>
      </c>
    </row>
    <row r="231" spans="1:4" x14ac:dyDescent="0.25">
      <c r="A231" s="130" t="s">
        <v>766</v>
      </c>
      <c r="B231" s="126" t="s">
        <v>561</v>
      </c>
      <c r="D231" s="82" t="str">
        <f>IF(Monitoring!$B$3=pomocne_nove!A231,pomocne_nove!B231," ")</f>
        <v xml:space="preserve"> </v>
      </c>
    </row>
    <row r="232" spans="1:4" x14ac:dyDescent="0.25">
      <c r="A232" s="130" t="s">
        <v>767</v>
      </c>
      <c r="B232" s="125" t="s">
        <v>562</v>
      </c>
      <c r="D232" s="82" t="str">
        <f>IF(Monitoring!$B$3=pomocne_nove!A232,pomocne_nove!B232," ")</f>
        <v xml:space="preserve"> </v>
      </c>
    </row>
    <row r="233" spans="1:4" x14ac:dyDescent="0.25">
      <c r="A233" s="130" t="s">
        <v>768</v>
      </c>
      <c r="B233" s="126" t="s">
        <v>563</v>
      </c>
      <c r="D233" s="82" t="str">
        <f>IF(Monitoring!$B$3=pomocne_nove!A233,pomocne_nove!B233," ")</f>
        <v xml:space="preserve"> </v>
      </c>
    </row>
    <row r="234" spans="1:4" x14ac:dyDescent="0.25">
      <c r="A234" s="132" t="s">
        <v>769</v>
      </c>
      <c r="B234" s="126" t="s">
        <v>564</v>
      </c>
      <c r="D234" s="82" t="str">
        <f>IF(Monitoring!$B$3=pomocne_nove!A234,pomocne_nove!B234," ")</f>
        <v xml:space="preserve"> </v>
      </c>
    </row>
    <row r="235" spans="1:4" x14ac:dyDescent="0.25">
      <c r="A235" s="130" t="s">
        <v>770</v>
      </c>
      <c r="B235" s="126" t="s">
        <v>565</v>
      </c>
      <c r="D235" s="82" t="str">
        <f>IF(Monitoring!$B$3=pomocne_nove!A235,pomocne_nove!B235," ")</f>
        <v xml:space="preserve"> </v>
      </c>
    </row>
    <row r="236" spans="1:4" x14ac:dyDescent="0.25">
      <c r="A236" s="130" t="s">
        <v>771</v>
      </c>
      <c r="B236" s="126" t="s">
        <v>566</v>
      </c>
      <c r="D236" s="82" t="str">
        <f>IF(Monitoring!$B$3=pomocne_nove!A236,pomocne_nove!B236," ")</f>
        <v xml:space="preserve"> </v>
      </c>
    </row>
    <row r="237" spans="1:4" x14ac:dyDescent="0.25">
      <c r="A237" s="130" t="s">
        <v>772</v>
      </c>
      <c r="B237" s="126" t="s">
        <v>567</v>
      </c>
      <c r="D237" s="82" t="str">
        <f>IF(Monitoring!$B$3=pomocne_nove!A237,pomocne_nove!B237," ")</f>
        <v xml:space="preserve"> </v>
      </c>
    </row>
    <row r="238" spans="1:4" x14ac:dyDescent="0.25">
      <c r="A238" s="130" t="s">
        <v>773</v>
      </c>
      <c r="B238" s="125" t="s">
        <v>568</v>
      </c>
      <c r="D238" s="82" t="str">
        <f>IF(Monitoring!$B$3=pomocne_nove!A238,pomocne_nove!B238," ")</f>
        <v xml:space="preserve"> </v>
      </c>
    </row>
    <row r="239" spans="1:4" x14ac:dyDescent="0.25">
      <c r="A239" s="130" t="s">
        <v>774</v>
      </c>
      <c r="B239" s="125" t="s">
        <v>569</v>
      </c>
      <c r="D239" s="82" t="str">
        <f>IF(Monitoring!$B$3=pomocne_nove!A239,pomocne_nove!B239," ")</f>
        <v xml:space="preserve"> </v>
      </c>
    </row>
    <row r="240" spans="1:4" x14ac:dyDescent="0.25">
      <c r="A240" s="130" t="s">
        <v>775</v>
      </c>
      <c r="B240" s="125" t="s">
        <v>570</v>
      </c>
      <c r="D240" s="82" t="str">
        <f>IF(Monitoring!$B$3=pomocne_nove!A240,pomocne_nove!B240," ")</f>
        <v xml:space="preserve"> </v>
      </c>
    </row>
    <row r="241" spans="1:4" x14ac:dyDescent="0.25">
      <c r="A241" s="130" t="s">
        <v>776</v>
      </c>
      <c r="B241" s="126" t="s">
        <v>571</v>
      </c>
      <c r="D241" s="82" t="str">
        <f>IF(Monitoring!$B$3=pomocne_nove!A241,pomocne_nove!B241," ")</f>
        <v xml:space="preserve"> </v>
      </c>
    </row>
    <row r="242" spans="1:4" x14ac:dyDescent="0.25">
      <c r="A242" s="130" t="s">
        <v>777</v>
      </c>
      <c r="B242" s="125" t="s">
        <v>572</v>
      </c>
      <c r="D242" s="82" t="str">
        <f>IF(Monitoring!$B$3=pomocne_nove!A242,pomocne_nove!B242," ")</f>
        <v xml:space="preserve"> </v>
      </c>
    </row>
    <row r="243" spans="1:4" x14ac:dyDescent="0.25">
      <c r="A243" s="130" t="s">
        <v>778</v>
      </c>
      <c r="B243" s="125" t="s">
        <v>573</v>
      </c>
      <c r="D243" s="82" t="str">
        <f>IF(Monitoring!$B$3=pomocne_nove!A243,pomocne_nove!B243," ")</f>
        <v xml:space="preserve"> </v>
      </c>
    </row>
    <row r="244" spans="1:4" x14ac:dyDescent="0.25">
      <c r="A244" s="130" t="s">
        <v>779</v>
      </c>
      <c r="B244" s="126" t="s">
        <v>574</v>
      </c>
      <c r="D244" s="82" t="str">
        <f>IF(Monitoring!$B$3=pomocne_nove!A244,pomocne_nove!B244," ")</f>
        <v xml:space="preserve"> </v>
      </c>
    </row>
    <row r="245" spans="1:4" x14ac:dyDescent="0.25">
      <c r="A245" s="130" t="s">
        <v>780</v>
      </c>
      <c r="B245" s="125" t="s">
        <v>575</v>
      </c>
      <c r="D245" s="82" t="str">
        <f>IF(Monitoring!$B$3=pomocne_nove!A245,pomocne_nove!B245," ")</f>
        <v xml:space="preserve"> </v>
      </c>
    </row>
    <row r="246" spans="1:4" x14ac:dyDescent="0.25">
      <c r="A246" s="130" t="s">
        <v>781</v>
      </c>
      <c r="B246" s="126" t="s">
        <v>576</v>
      </c>
      <c r="D246" s="82" t="str">
        <f>IF(Monitoring!$B$3=pomocne_nove!A246,pomocne_nove!B246," ")</f>
        <v xml:space="preserve"> </v>
      </c>
    </row>
    <row r="247" spans="1:4" x14ac:dyDescent="0.25">
      <c r="A247" s="130" t="s">
        <v>782</v>
      </c>
      <c r="B247" s="126" t="s">
        <v>577</v>
      </c>
      <c r="D247" s="82" t="str">
        <f>IF(Monitoring!$B$3=pomocne_nove!A247,pomocne_nove!B247," ")</f>
        <v xml:space="preserve"> </v>
      </c>
    </row>
    <row r="248" spans="1:4" x14ac:dyDescent="0.25">
      <c r="A248" s="130" t="s">
        <v>783</v>
      </c>
      <c r="B248" s="125" t="s">
        <v>578</v>
      </c>
      <c r="D248" s="82" t="str">
        <f>IF(Monitoring!$B$3=pomocne_nove!A248,pomocne_nove!B248," ")</f>
        <v xml:space="preserve"> </v>
      </c>
    </row>
    <row r="249" spans="1:4" x14ac:dyDescent="0.25">
      <c r="A249" s="130" t="s">
        <v>784</v>
      </c>
      <c r="B249" s="125" t="s">
        <v>579</v>
      </c>
      <c r="D249" s="82" t="str">
        <f>IF(Monitoring!$B$3=pomocne_nove!A249,pomocne_nove!B249," ")</f>
        <v xml:space="preserve"> </v>
      </c>
    </row>
    <row r="250" spans="1:4" x14ac:dyDescent="0.25">
      <c r="A250" s="130" t="s">
        <v>785</v>
      </c>
      <c r="B250" s="125" t="s">
        <v>580</v>
      </c>
      <c r="D250" s="82" t="str">
        <f>IF(Monitoring!$B$3=pomocne_nove!A250,pomocne_nove!B250," ")</f>
        <v xml:space="preserve"> </v>
      </c>
    </row>
    <row r="251" spans="1:4" x14ac:dyDescent="0.25">
      <c r="A251" s="130" t="s">
        <v>786</v>
      </c>
      <c r="B251" s="126" t="s">
        <v>581</v>
      </c>
      <c r="D251" s="82" t="str">
        <f>IF(Monitoring!$B$3=pomocne_nove!A251,pomocne_nove!B251," ")</f>
        <v xml:space="preserve"> </v>
      </c>
    </row>
    <row r="252" spans="1:4" x14ac:dyDescent="0.25">
      <c r="A252" s="130" t="s">
        <v>787</v>
      </c>
      <c r="B252" s="125" t="s">
        <v>582</v>
      </c>
      <c r="D252" s="82" t="str">
        <f>IF(Monitoring!$B$3=pomocne_nove!A252,pomocne_nove!B252," ")</f>
        <v xml:space="preserve"> </v>
      </c>
    </row>
    <row r="253" spans="1:4" x14ac:dyDescent="0.25">
      <c r="A253" s="130" t="s">
        <v>788</v>
      </c>
      <c r="B253" s="126" t="s">
        <v>583</v>
      </c>
      <c r="D253" s="82" t="str">
        <f>IF(Monitoring!$B$3=pomocne_nove!A253,pomocne_nove!B253," ")</f>
        <v xml:space="preserve"> </v>
      </c>
    </row>
    <row r="254" spans="1:4" x14ac:dyDescent="0.25">
      <c r="A254" s="130" t="s">
        <v>789</v>
      </c>
      <c r="B254" s="126" t="s">
        <v>584</v>
      </c>
      <c r="D254" s="82" t="str">
        <f>IF(Monitoring!$B$3=pomocne_nove!A254,pomocne_nove!B254," ")</f>
        <v xml:space="preserve"> </v>
      </c>
    </row>
    <row r="255" spans="1:4" x14ac:dyDescent="0.25">
      <c r="A255" s="130" t="s">
        <v>790</v>
      </c>
      <c r="B255" s="125" t="s">
        <v>585</v>
      </c>
      <c r="D255" s="82" t="str">
        <f>IF(Monitoring!$B$3=pomocne_nove!A255,pomocne_nove!B255," ")</f>
        <v xml:space="preserve"> </v>
      </c>
    </row>
    <row r="256" spans="1:4" x14ac:dyDescent="0.25">
      <c r="A256" s="130" t="s">
        <v>791</v>
      </c>
      <c r="B256" s="125" t="s">
        <v>586</v>
      </c>
      <c r="D256" s="82" t="str">
        <f>IF(Monitoring!$B$3=pomocne_nove!A256,pomocne_nove!B256," ")</f>
        <v xml:space="preserve"> </v>
      </c>
    </row>
    <row r="257" spans="1:4" x14ac:dyDescent="0.25">
      <c r="A257" s="130" t="s">
        <v>792</v>
      </c>
      <c r="B257" s="125" t="s">
        <v>587</v>
      </c>
      <c r="D257" s="82" t="str">
        <f>IF(Monitoring!$B$3=pomocne_nove!A257,pomocne_nove!B257," ")</f>
        <v xml:space="preserve"> </v>
      </c>
    </row>
    <row r="258" spans="1:4" x14ac:dyDescent="0.25">
      <c r="A258" s="130" t="s">
        <v>793</v>
      </c>
      <c r="B258" s="126" t="s">
        <v>588</v>
      </c>
      <c r="D258" s="82" t="str">
        <f>IF(Monitoring!$B$3=pomocne_nove!A258,pomocne_nove!B258," ")</f>
        <v xml:space="preserve"> </v>
      </c>
    </row>
    <row r="259" spans="1:4" x14ac:dyDescent="0.25">
      <c r="A259" s="130" t="s">
        <v>794</v>
      </c>
      <c r="B259" s="126" t="s">
        <v>589</v>
      </c>
      <c r="D259" s="82" t="str">
        <f>IF(Monitoring!$B$3=pomocne_nove!A259,pomocne_nove!B259," ")</f>
        <v xml:space="preserve"> </v>
      </c>
    </row>
    <row r="260" spans="1:4" x14ac:dyDescent="0.25">
      <c r="A260" s="130" t="s">
        <v>795</v>
      </c>
      <c r="B260" s="126" t="s">
        <v>590</v>
      </c>
      <c r="D260" s="82" t="str">
        <f>IF(Monitoring!$B$3=pomocne_nove!A260,pomocne_nove!B260," ")</f>
        <v xml:space="preserve"> </v>
      </c>
    </row>
    <row r="261" spans="1:4" x14ac:dyDescent="0.25">
      <c r="A261" s="130" t="s">
        <v>796</v>
      </c>
      <c r="B261" s="126" t="s">
        <v>472</v>
      </c>
      <c r="D261" s="82" t="str">
        <f>IF(Monitoring!$B$3=pomocne_nove!A261,pomocne_nove!B261," ")</f>
        <v xml:space="preserve"> </v>
      </c>
    </row>
    <row r="262" spans="1:4" x14ac:dyDescent="0.25">
      <c r="A262" s="122" t="s">
        <v>797</v>
      </c>
      <c r="B262" s="125" t="s">
        <v>591</v>
      </c>
      <c r="D262" s="82" t="str">
        <f>IF(Monitoring!$B$3=pomocne_nove!A262,pomocne_nove!B262," ")</f>
        <v xml:space="preserve"> </v>
      </c>
    </row>
    <row r="263" spans="1:4" x14ac:dyDescent="0.25">
      <c r="A263" s="130" t="s">
        <v>798</v>
      </c>
      <c r="B263" s="126" t="s">
        <v>592</v>
      </c>
      <c r="D263" s="82" t="str">
        <f>IF(Monitoring!$B$3=pomocne_nove!A263,pomocne_nove!B263," ")</f>
        <v xml:space="preserve"> </v>
      </c>
    </row>
    <row r="264" spans="1:4" x14ac:dyDescent="0.25">
      <c r="A264" s="122" t="s">
        <v>799</v>
      </c>
      <c r="B264" s="125" t="s">
        <v>593</v>
      </c>
      <c r="D264" s="82" t="str">
        <f>IF(Monitoring!$B$3=pomocne_nove!A264,pomocne_nove!B264," ")</f>
        <v xml:space="preserve"> </v>
      </c>
    </row>
    <row r="265" spans="1:4" x14ac:dyDescent="0.25">
      <c r="A265" s="122" t="s">
        <v>800</v>
      </c>
      <c r="B265" s="126" t="s">
        <v>594</v>
      </c>
      <c r="D265" s="82" t="str">
        <f>IF(Monitoring!$B$3=pomocne_nove!A265,pomocne_nove!B265," ")</f>
        <v xml:space="preserve"> </v>
      </c>
    </row>
    <row r="266" spans="1:4" x14ac:dyDescent="0.25">
      <c r="A266" s="122" t="s">
        <v>801</v>
      </c>
      <c r="B266" s="126" t="s">
        <v>595</v>
      </c>
      <c r="D266" s="82" t="str">
        <f>IF(Monitoring!$B$3=pomocne_nove!A266,pomocne_nove!B266," ")</f>
        <v xml:space="preserve"> </v>
      </c>
    </row>
    <row r="267" spans="1:4" ht="15.75" thickBot="1" x14ac:dyDescent="0.3">
      <c r="A267" s="133" t="s">
        <v>802</v>
      </c>
      <c r="B267" s="134" t="s">
        <v>596</v>
      </c>
      <c r="D267" s="82" t="str">
        <f>IF(Monitoring!$B$3=pomocne_nove!A267,pomocne_nove!B267," ")</f>
        <v xml:space="preserve"> </v>
      </c>
    </row>
  </sheetData>
  <protectedRanges>
    <protectedRange sqref="A263" name="JK_7_1"/>
    <protectedRange sqref="A261" name="JK_8_1"/>
    <protectedRange sqref="A260" name="JK_9_1"/>
    <protectedRange sqref="A259" name="JK_10_1"/>
    <protectedRange sqref="A258" name="JK_11_1"/>
    <protectedRange sqref="A257" name="JK_12_1"/>
    <protectedRange sqref="A256" name="JK_13_1"/>
    <protectedRange sqref="A255" name="JK_14_1"/>
    <protectedRange sqref="A254" name="JK_15_1"/>
    <protectedRange sqref="A253" name="JK_16_1"/>
    <protectedRange sqref="A252" name="JK_17_1"/>
    <protectedRange sqref="A251" name="JK_18_1"/>
    <protectedRange sqref="A250" name="JK_19_1"/>
    <protectedRange sqref="A249" name="JK_20_1"/>
    <protectedRange sqref="A248" name="JK_22_1"/>
    <protectedRange sqref="A66" name="JK_5"/>
    <protectedRange sqref="A63" name="JK_1_1"/>
    <protectedRange sqref="A64" name="JK_2_1"/>
    <protectedRange sqref="A65" name="JK_3_1"/>
    <protectedRange sqref="A67" name="JK_4_1"/>
    <protectedRange sqref="A69" name="JK_5_1"/>
    <protectedRange sqref="A68" name="JK_6"/>
    <protectedRange sqref="A70" name="JK_21_1"/>
    <protectedRange sqref="A71" name="JK_23_1"/>
    <protectedRange sqref="A72" name="JK_24_1"/>
    <protectedRange sqref="A73" name="JK_26_1"/>
    <protectedRange sqref="A74" name="JK_27_1"/>
    <protectedRange sqref="A76" name="JK_28_1"/>
    <protectedRange sqref="A75" name="JK_29"/>
    <protectedRange sqref="A77" name="JK_30_1"/>
    <protectedRange sqref="A247" name="JK_31_1"/>
    <protectedRange sqref="A246" name="JK_32_1"/>
    <protectedRange sqref="A245" name="JK_33_1"/>
    <protectedRange sqref="A244" name="JK_34_1"/>
    <protectedRange sqref="A243" name="JK_35_1"/>
    <protectedRange sqref="A242" name="JK_36_1"/>
    <protectedRange sqref="A241" name="JK_37_1"/>
    <protectedRange sqref="A240" name="JK_38_1"/>
    <protectedRange sqref="A239" name="JK_39_1"/>
    <protectedRange sqref="A238" name="JK_40_1"/>
    <protectedRange sqref="A78" name="JK_41_1"/>
    <protectedRange sqref="A80" name="JK_42_1"/>
    <protectedRange sqref="A79" name="JK_43_1"/>
    <protectedRange sqref="A81" name="JK_44"/>
    <protectedRange sqref="A82" name="JK_45"/>
    <protectedRange sqref="A84" name="JK_46_1"/>
    <protectedRange sqref="A83" name="JK_47"/>
    <protectedRange sqref="A85" name="JK_48"/>
    <protectedRange sqref="A87" name="JK_49_1"/>
    <protectedRange sqref="A86" name="JK_50"/>
    <protectedRange sqref="A88" name="JK_51_1"/>
    <protectedRange sqref="A89" name="JK_52_1"/>
    <protectedRange sqref="A90" name="JK_53_1"/>
    <protectedRange sqref="A91" name="JK_54_1"/>
    <protectedRange sqref="A92" name="JK_55_2"/>
    <protectedRange sqref="A94" name="JK_56_2"/>
    <protectedRange sqref="A93" name="JK_57"/>
    <protectedRange sqref="A96" name="JK_58_2"/>
    <protectedRange sqref="A95" name="JK_59_2"/>
    <protectedRange sqref="A97" name="JK_60_2"/>
    <protectedRange sqref="A99" name="JK_61_2"/>
    <protectedRange sqref="A98" name="JK_62_2"/>
    <protectedRange sqref="A100" name="JK_63_2"/>
    <protectedRange sqref="A101" name="JK_65_2"/>
    <protectedRange sqref="A103" name="JK_66_2"/>
    <protectedRange sqref="A102" name="JK_67_2"/>
    <protectedRange sqref="A237" name="JK_68_1"/>
    <protectedRange sqref="A236" name="JK_69_1"/>
    <protectedRange sqref="A235" name="JK_70_1"/>
    <protectedRange sqref="A234" name="JK_73_1"/>
    <protectedRange sqref="A233" name="JK_74_1"/>
    <protectedRange sqref="A232" name="JK_75_1"/>
    <protectedRange sqref="A104" name="JK_76_2"/>
    <protectedRange sqref="A105" name="JK_77_1"/>
    <protectedRange sqref="A107" name="JK_78_1"/>
    <protectedRange sqref="A106" name="JK_79_1"/>
    <protectedRange sqref="A109" name="JK_80"/>
    <protectedRange sqref="A108" name="JK_81_1"/>
    <protectedRange sqref="A111" name="JK_82_1"/>
    <protectedRange sqref="A110" name="JK_83_1"/>
    <protectedRange sqref="A112" name="JK_84_1"/>
    <protectedRange sqref="A114" name="JK_85_1"/>
    <protectedRange sqref="A113" name="JK_86_1"/>
    <protectedRange sqref="A116" name="JK_87"/>
    <protectedRange sqref="A115" name="JK_88"/>
    <protectedRange sqref="A118" name="JK_89"/>
    <protectedRange sqref="A117" name="JK_90_1"/>
    <protectedRange sqref="A120" name="JK_91_1"/>
    <protectedRange sqref="A122" name="JK_93_1"/>
    <protectedRange sqref="A121" name="JK_94"/>
    <protectedRange sqref="A124" name="JK_95"/>
    <protectedRange sqref="A123" name="JK_96"/>
    <protectedRange sqref="A126" name="JK_97_1"/>
    <protectedRange sqref="A125" name="JK_98"/>
    <protectedRange sqref="A127" name="JK_99"/>
    <protectedRange sqref="A119" name="JK_25_1"/>
  </protectedRanges>
  <conditionalFormatting sqref="A263">
    <cfRule type="expression" dxfId="193" priority="197">
      <formula>$BN263="neúspešný"</formula>
    </cfRule>
  </conditionalFormatting>
  <conditionalFormatting sqref="A255">
    <cfRule type="expression" dxfId="192" priority="196">
      <formula>$BN255="neúspešný"</formula>
    </cfRule>
  </conditionalFormatting>
  <conditionalFormatting sqref="A254">
    <cfRule type="expression" dxfId="191" priority="195">
      <formula>$BN254="neúspešný"</formula>
    </cfRule>
  </conditionalFormatting>
  <conditionalFormatting sqref="A253">
    <cfRule type="expression" dxfId="190" priority="194">
      <formula>$BN253="neúspešný"</formula>
    </cfRule>
  </conditionalFormatting>
  <conditionalFormatting sqref="A252">
    <cfRule type="expression" dxfId="189" priority="193">
      <formula>$BN252="neúspešný"</formula>
    </cfRule>
  </conditionalFormatting>
  <conditionalFormatting sqref="A251">
    <cfRule type="expression" dxfId="188" priority="192">
      <formula>$BN251="neúspešný"</formula>
    </cfRule>
  </conditionalFormatting>
  <conditionalFormatting sqref="A250">
    <cfRule type="expression" dxfId="187" priority="191">
      <formula>$BN250="neúspešný"</formula>
    </cfRule>
  </conditionalFormatting>
  <conditionalFormatting sqref="A249">
    <cfRule type="expression" dxfId="186" priority="190">
      <formula>$BN249="neúspešný"</formula>
    </cfRule>
  </conditionalFormatting>
  <conditionalFormatting sqref="A248">
    <cfRule type="expression" dxfId="185" priority="189">
      <formula>$BN248="neúspešný"</formula>
    </cfRule>
  </conditionalFormatting>
  <conditionalFormatting sqref="A66">
    <cfRule type="expression" dxfId="184" priority="188">
      <formula>$BN66="neúspešný"</formula>
    </cfRule>
  </conditionalFormatting>
  <conditionalFormatting sqref="A63">
    <cfRule type="expression" dxfId="183" priority="187">
      <formula>$BN63="neúspešný"</formula>
    </cfRule>
  </conditionalFormatting>
  <conditionalFormatting sqref="A64">
    <cfRule type="expression" dxfId="182" priority="186">
      <formula>$BN64="neúspešný"</formula>
    </cfRule>
  </conditionalFormatting>
  <conditionalFormatting sqref="A65">
    <cfRule type="expression" dxfId="181" priority="185">
      <formula>$BN65="neúspešný"</formula>
    </cfRule>
  </conditionalFormatting>
  <conditionalFormatting sqref="A67">
    <cfRule type="expression" dxfId="180" priority="184">
      <formula>$BN67="neúspešný"</formula>
    </cfRule>
  </conditionalFormatting>
  <conditionalFormatting sqref="A69">
    <cfRule type="expression" dxfId="179" priority="183">
      <formula>$BN69="neúspešný"</formula>
    </cfRule>
  </conditionalFormatting>
  <conditionalFormatting sqref="A68">
    <cfRule type="expression" dxfId="178" priority="182">
      <formula>$BN68="neúspešný"</formula>
    </cfRule>
  </conditionalFormatting>
  <conditionalFormatting sqref="A70">
    <cfRule type="expression" dxfId="177" priority="181">
      <formula>$BN70="neúspešný"</formula>
    </cfRule>
  </conditionalFormatting>
  <conditionalFormatting sqref="A71">
    <cfRule type="expression" dxfId="176" priority="180">
      <formula>$BN71="neúspešný"</formula>
    </cfRule>
  </conditionalFormatting>
  <conditionalFormatting sqref="A72">
    <cfRule type="expression" dxfId="175" priority="179">
      <formula>$BN72="neúspešný"</formula>
    </cfRule>
  </conditionalFormatting>
  <conditionalFormatting sqref="A73">
    <cfRule type="expression" dxfId="174" priority="178">
      <formula>$BN73="neúspešný"</formula>
    </cfRule>
  </conditionalFormatting>
  <conditionalFormatting sqref="A74">
    <cfRule type="expression" dxfId="173" priority="177">
      <formula>$BN74="neúspešný"</formula>
    </cfRule>
  </conditionalFormatting>
  <conditionalFormatting sqref="A76">
    <cfRule type="expression" dxfId="172" priority="176">
      <formula>$BN76="neúspešný"</formula>
    </cfRule>
  </conditionalFormatting>
  <conditionalFormatting sqref="A75">
    <cfRule type="expression" dxfId="171" priority="175">
      <formula>$BN75="neúspešný"</formula>
    </cfRule>
  </conditionalFormatting>
  <conditionalFormatting sqref="A77">
    <cfRule type="expression" dxfId="170" priority="174">
      <formula>$BN77="neúspešný"</formula>
    </cfRule>
  </conditionalFormatting>
  <conditionalFormatting sqref="A247">
    <cfRule type="expression" dxfId="169" priority="173">
      <formula>$BN247="neúspešný"</formula>
    </cfRule>
  </conditionalFormatting>
  <conditionalFormatting sqref="A246">
    <cfRule type="expression" dxfId="168" priority="172">
      <formula>$BN246="neúspešný"</formula>
    </cfRule>
  </conditionalFormatting>
  <conditionalFormatting sqref="A245">
    <cfRule type="expression" dxfId="167" priority="171">
      <formula>$BN245="neúspešný"</formula>
    </cfRule>
  </conditionalFormatting>
  <conditionalFormatting sqref="A244">
    <cfRule type="expression" dxfId="166" priority="170">
      <formula>$BN244="neúspešný"</formula>
    </cfRule>
  </conditionalFormatting>
  <conditionalFormatting sqref="A243">
    <cfRule type="expression" dxfId="165" priority="169">
      <formula>$BN243="neúspešný"</formula>
    </cfRule>
  </conditionalFormatting>
  <conditionalFormatting sqref="A242">
    <cfRule type="expression" dxfId="164" priority="168">
      <formula>$BN242="neúspešný"</formula>
    </cfRule>
  </conditionalFormatting>
  <conditionalFormatting sqref="A241">
    <cfRule type="expression" dxfId="163" priority="167">
      <formula>$BN241="neúspešný"</formula>
    </cfRule>
  </conditionalFormatting>
  <conditionalFormatting sqref="A240">
    <cfRule type="expression" dxfId="162" priority="166">
      <formula>$BN240="neúspešný"</formula>
    </cfRule>
  </conditionalFormatting>
  <conditionalFormatting sqref="A239">
    <cfRule type="expression" dxfId="161" priority="165">
      <formula>$BN239="neúspešný"</formula>
    </cfRule>
  </conditionalFormatting>
  <conditionalFormatting sqref="A238">
    <cfRule type="expression" dxfId="160" priority="164">
      <formula>$BN238="neúspešný"</formula>
    </cfRule>
  </conditionalFormatting>
  <conditionalFormatting sqref="A78">
    <cfRule type="expression" dxfId="159" priority="163">
      <formula>$BN78="neúspešný"</formula>
    </cfRule>
  </conditionalFormatting>
  <conditionalFormatting sqref="A80">
    <cfRule type="expression" dxfId="158" priority="162">
      <formula>$BN80="neúspešný"</formula>
    </cfRule>
  </conditionalFormatting>
  <conditionalFormatting sqref="A79">
    <cfRule type="expression" dxfId="157" priority="161">
      <formula>$BN79="neúspešný"</formula>
    </cfRule>
  </conditionalFormatting>
  <conditionalFormatting sqref="A81">
    <cfRule type="expression" dxfId="156" priority="160">
      <formula>$BN81="neúspešný"</formula>
    </cfRule>
  </conditionalFormatting>
  <conditionalFormatting sqref="A82">
    <cfRule type="expression" dxfId="155" priority="159">
      <formula>$BN82="neúspešný"</formula>
    </cfRule>
  </conditionalFormatting>
  <conditionalFormatting sqref="A84">
    <cfRule type="expression" dxfId="154" priority="158">
      <formula>$BN84="neúspešný"</formula>
    </cfRule>
  </conditionalFormatting>
  <conditionalFormatting sqref="A83">
    <cfRule type="expression" dxfId="153" priority="157">
      <formula>$BN83="neúspešný"</formula>
    </cfRule>
  </conditionalFormatting>
  <conditionalFormatting sqref="A85">
    <cfRule type="expression" dxfId="152" priority="156">
      <formula>$BN85="neúspešný"</formula>
    </cfRule>
  </conditionalFormatting>
  <conditionalFormatting sqref="A87">
    <cfRule type="expression" dxfId="151" priority="155">
      <formula>$BN87="neúspešný"</formula>
    </cfRule>
  </conditionalFormatting>
  <conditionalFormatting sqref="A86">
    <cfRule type="expression" dxfId="150" priority="154">
      <formula>$BN86="neúspešný"</formula>
    </cfRule>
  </conditionalFormatting>
  <conditionalFormatting sqref="A88">
    <cfRule type="expression" dxfId="149" priority="153">
      <formula>$BN88="neúspešný"</formula>
    </cfRule>
  </conditionalFormatting>
  <conditionalFormatting sqref="A89">
    <cfRule type="expression" dxfId="148" priority="152">
      <formula>$BN89="neúspešný"</formula>
    </cfRule>
  </conditionalFormatting>
  <conditionalFormatting sqref="A90">
    <cfRule type="expression" dxfId="147" priority="151">
      <formula>$BN90="neúspešný"</formula>
    </cfRule>
  </conditionalFormatting>
  <conditionalFormatting sqref="A91">
    <cfRule type="expression" dxfId="146" priority="150">
      <formula>$BN91="neúspešný"</formula>
    </cfRule>
  </conditionalFormatting>
  <conditionalFormatting sqref="A92">
    <cfRule type="expression" dxfId="145" priority="149">
      <formula>$BN92="neúspešný"</formula>
    </cfRule>
  </conditionalFormatting>
  <conditionalFormatting sqref="A94">
    <cfRule type="expression" dxfId="144" priority="148">
      <formula>$BN94="neúspešný"</formula>
    </cfRule>
  </conditionalFormatting>
  <conditionalFormatting sqref="A93">
    <cfRule type="expression" dxfId="143" priority="147">
      <formula>$BN93="neúspešný"</formula>
    </cfRule>
  </conditionalFormatting>
  <conditionalFormatting sqref="A96">
    <cfRule type="expression" dxfId="142" priority="146">
      <formula>$BN96="neúspešný"</formula>
    </cfRule>
  </conditionalFormatting>
  <conditionalFormatting sqref="A95">
    <cfRule type="expression" dxfId="141" priority="145">
      <formula>$BN95="neúspešný"</formula>
    </cfRule>
  </conditionalFormatting>
  <conditionalFormatting sqref="A97">
    <cfRule type="expression" dxfId="140" priority="144">
      <formula>$BN97="neúspešný"</formula>
    </cfRule>
  </conditionalFormatting>
  <conditionalFormatting sqref="A99">
    <cfRule type="expression" dxfId="139" priority="143">
      <formula>$BN99="neúspešný"</formula>
    </cfRule>
  </conditionalFormatting>
  <conditionalFormatting sqref="A98">
    <cfRule type="expression" dxfId="138" priority="142">
      <formula>$BN98="neúspešný"</formula>
    </cfRule>
  </conditionalFormatting>
  <conditionalFormatting sqref="A100">
    <cfRule type="expression" dxfId="137" priority="141">
      <formula>$BN100="neúspešný"</formula>
    </cfRule>
  </conditionalFormatting>
  <conditionalFormatting sqref="A101">
    <cfRule type="expression" dxfId="136" priority="139">
      <formula>$BN101="neúspešný"</formula>
    </cfRule>
  </conditionalFormatting>
  <conditionalFormatting sqref="A103">
    <cfRule type="expression" dxfId="135" priority="138">
      <formula>$BN103="neúspešný"</formula>
    </cfRule>
  </conditionalFormatting>
  <conditionalFormatting sqref="A102">
    <cfRule type="expression" dxfId="134" priority="137">
      <formula>$BN102="neúspešný"</formula>
    </cfRule>
  </conditionalFormatting>
  <conditionalFormatting sqref="A237">
    <cfRule type="expression" dxfId="133" priority="136">
      <formula>$BN237="neúspešný"</formula>
    </cfRule>
  </conditionalFormatting>
  <conditionalFormatting sqref="A236">
    <cfRule type="expression" dxfId="132" priority="135">
      <formula>$BN236="neúspešný"</formula>
    </cfRule>
  </conditionalFormatting>
  <conditionalFormatting sqref="A235">
    <cfRule type="expression" dxfId="131" priority="134">
      <formula>$BN235="neúspešný"</formula>
    </cfRule>
  </conditionalFormatting>
  <conditionalFormatting sqref="A234">
    <cfRule type="expression" dxfId="130" priority="132">
      <formula>$BN234="neúspešný"</formula>
    </cfRule>
  </conditionalFormatting>
  <conditionalFormatting sqref="A233">
    <cfRule type="expression" dxfId="129" priority="131">
      <formula>$BN233="neúspešný"</formula>
    </cfRule>
  </conditionalFormatting>
  <conditionalFormatting sqref="A232">
    <cfRule type="expression" dxfId="128" priority="130">
      <formula>$BN232="neúspešný"</formula>
    </cfRule>
  </conditionalFormatting>
  <conditionalFormatting sqref="A104">
    <cfRule type="expression" dxfId="127" priority="129">
      <formula>$BN104="neúspešný"</formula>
    </cfRule>
  </conditionalFormatting>
  <conditionalFormatting sqref="A105">
    <cfRule type="expression" dxfId="126" priority="128">
      <formula>$BN105="neúspešný"</formula>
    </cfRule>
  </conditionalFormatting>
  <conditionalFormatting sqref="A107">
    <cfRule type="expression" dxfId="125" priority="127">
      <formula>$BN107="neúspešný"</formula>
    </cfRule>
  </conditionalFormatting>
  <conditionalFormatting sqref="A106">
    <cfRule type="expression" dxfId="124" priority="126">
      <formula>$BN106="neúspešný"</formula>
    </cfRule>
  </conditionalFormatting>
  <conditionalFormatting sqref="A109">
    <cfRule type="expression" dxfId="123" priority="125">
      <formula>$BN109="neúspešný"</formula>
    </cfRule>
  </conditionalFormatting>
  <conditionalFormatting sqref="A108">
    <cfRule type="expression" dxfId="122" priority="124">
      <formula>$BN108="neúspešný"</formula>
    </cfRule>
  </conditionalFormatting>
  <conditionalFormatting sqref="A111">
    <cfRule type="expression" dxfId="121" priority="123">
      <formula>$BN111="neúspešný"</formula>
    </cfRule>
  </conditionalFormatting>
  <conditionalFormatting sqref="A110">
    <cfRule type="expression" dxfId="120" priority="122">
      <formula>$BN110="neúspešný"</formula>
    </cfRule>
  </conditionalFormatting>
  <conditionalFormatting sqref="A112">
    <cfRule type="expression" dxfId="119" priority="121">
      <formula>$BN112="neúspešný"</formula>
    </cfRule>
  </conditionalFormatting>
  <conditionalFormatting sqref="A114">
    <cfRule type="expression" dxfId="118" priority="120">
      <formula>$BN114="neúspešný"</formula>
    </cfRule>
  </conditionalFormatting>
  <conditionalFormatting sqref="A113">
    <cfRule type="expression" dxfId="117" priority="119">
      <formula>$BN113="neúspešný"</formula>
    </cfRule>
  </conditionalFormatting>
  <conditionalFormatting sqref="A116">
    <cfRule type="expression" dxfId="116" priority="118">
      <formula>$BN116="neúspešný"</formula>
    </cfRule>
  </conditionalFormatting>
  <conditionalFormatting sqref="A115">
    <cfRule type="expression" dxfId="115" priority="117">
      <formula>$BN115="neúspešný"</formula>
    </cfRule>
  </conditionalFormatting>
  <conditionalFormatting sqref="A118">
    <cfRule type="expression" dxfId="114" priority="116">
      <formula>$BN118="neúspešný"</formula>
    </cfRule>
  </conditionalFormatting>
  <conditionalFormatting sqref="A117">
    <cfRule type="expression" dxfId="113" priority="115">
      <formula>$BN117="neúspešný"</formula>
    </cfRule>
  </conditionalFormatting>
  <conditionalFormatting sqref="A120">
    <cfRule type="expression" dxfId="112" priority="114">
      <formula>$BN120="neúspešný"</formula>
    </cfRule>
  </conditionalFormatting>
  <conditionalFormatting sqref="A122">
    <cfRule type="expression" dxfId="111" priority="113">
      <formula>$BN122="neúspešný"</formula>
    </cfRule>
  </conditionalFormatting>
  <conditionalFormatting sqref="A121">
    <cfRule type="expression" dxfId="110" priority="112">
      <formula>$BN121="neúspešný"</formula>
    </cfRule>
  </conditionalFormatting>
  <conditionalFormatting sqref="A124">
    <cfRule type="expression" dxfId="109" priority="111">
      <formula>$BN124="neúspešný"</formula>
    </cfRule>
  </conditionalFormatting>
  <conditionalFormatting sqref="A123">
    <cfRule type="expression" dxfId="108" priority="110">
      <formula>$BN123="neúspešný"</formula>
    </cfRule>
  </conditionalFormatting>
  <conditionalFormatting sqref="A126">
    <cfRule type="expression" dxfId="107" priority="109">
      <formula>$BN126="neúspešný"</formula>
    </cfRule>
  </conditionalFormatting>
  <conditionalFormatting sqref="A125">
    <cfRule type="expression" dxfId="106" priority="108">
      <formula>$BN125="neúspešný"</formula>
    </cfRule>
  </conditionalFormatting>
  <conditionalFormatting sqref="A127">
    <cfRule type="expression" dxfId="105" priority="107">
      <formula>$BN127="neúspešný"</formula>
    </cfRule>
  </conditionalFormatting>
  <conditionalFormatting sqref="A231">
    <cfRule type="expression" dxfId="104" priority="106">
      <formula>$BN231="neúspešný"</formula>
    </cfRule>
  </conditionalFormatting>
  <conditionalFormatting sqref="A230">
    <cfRule type="expression" dxfId="103" priority="105">
      <formula>$BN230="neúspešný"</formula>
    </cfRule>
  </conditionalFormatting>
  <conditionalFormatting sqref="A229">
    <cfRule type="expression" dxfId="102" priority="104">
      <formula>$BN229="neúspešný"</formula>
    </cfRule>
  </conditionalFormatting>
  <conditionalFormatting sqref="A228">
    <cfRule type="expression" dxfId="101" priority="103">
      <formula>$BN228="neúspešný"</formula>
    </cfRule>
  </conditionalFormatting>
  <conditionalFormatting sqref="A227">
    <cfRule type="expression" dxfId="100" priority="102">
      <formula>$BN227="neúspešný"</formula>
    </cfRule>
  </conditionalFormatting>
  <conditionalFormatting sqref="A226">
    <cfRule type="expression" dxfId="99" priority="101">
      <formula>$BN226="neúspešný"</formula>
    </cfRule>
  </conditionalFormatting>
  <conditionalFormatting sqref="A225">
    <cfRule type="expression" dxfId="98" priority="100">
      <formula>$BN225="neúspešný"</formula>
    </cfRule>
  </conditionalFormatting>
  <conditionalFormatting sqref="A224">
    <cfRule type="expression" dxfId="97" priority="99">
      <formula>$BN224="neúspešný"</formula>
    </cfRule>
  </conditionalFormatting>
  <conditionalFormatting sqref="A223">
    <cfRule type="expression" dxfId="96" priority="98">
      <formula>$BN223="neúspešný"</formula>
    </cfRule>
  </conditionalFormatting>
  <conditionalFormatting sqref="A222">
    <cfRule type="expression" dxfId="95" priority="97">
      <formula>$BN222="neúspešný"</formula>
    </cfRule>
  </conditionalFormatting>
  <conditionalFormatting sqref="A221">
    <cfRule type="expression" dxfId="94" priority="96">
      <formula>$BN221="neúspešný"</formula>
    </cfRule>
  </conditionalFormatting>
  <conditionalFormatting sqref="A220">
    <cfRule type="expression" dxfId="93" priority="94">
      <formula>$BN220="neúspešný"</formula>
    </cfRule>
  </conditionalFormatting>
  <conditionalFormatting sqref="A219">
    <cfRule type="expression" dxfId="92" priority="93">
      <formula>$BN219="neúspešný"</formula>
    </cfRule>
  </conditionalFormatting>
  <conditionalFormatting sqref="A218">
    <cfRule type="expression" dxfId="91" priority="92">
      <formula>$BN218="neúspešný"</formula>
    </cfRule>
  </conditionalFormatting>
  <conditionalFormatting sqref="A217">
    <cfRule type="expression" dxfId="90" priority="91">
      <formula>$BN217="neúspešný"</formula>
    </cfRule>
  </conditionalFormatting>
  <conditionalFormatting sqref="A216">
    <cfRule type="expression" dxfId="89" priority="90">
      <formula>$BN216="neúspešný"</formula>
    </cfRule>
  </conditionalFormatting>
  <conditionalFormatting sqref="A215">
    <cfRule type="expression" dxfId="88" priority="89">
      <formula>$BN215="neúspešný"</formula>
    </cfRule>
  </conditionalFormatting>
  <conditionalFormatting sqref="A214">
    <cfRule type="expression" dxfId="87" priority="88">
      <formula>$BN214="neúspešný"</formula>
    </cfRule>
  </conditionalFormatting>
  <conditionalFormatting sqref="A213">
    <cfRule type="expression" dxfId="86" priority="87">
      <formula>$BN213="neúspešný"</formula>
    </cfRule>
  </conditionalFormatting>
  <conditionalFormatting sqref="A212">
    <cfRule type="expression" dxfId="85" priority="86">
      <formula>$BN212="neúspešný"</formula>
    </cfRule>
  </conditionalFormatting>
  <conditionalFormatting sqref="A211">
    <cfRule type="expression" dxfId="84" priority="85">
      <formula>$BN211="neúspešný"</formula>
    </cfRule>
  </conditionalFormatting>
  <conditionalFormatting sqref="A210">
    <cfRule type="expression" dxfId="83" priority="84">
      <formula>$BN210="neúspešný"</formula>
    </cfRule>
  </conditionalFormatting>
  <conditionalFormatting sqref="A209">
    <cfRule type="expression" dxfId="82" priority="83">
      <formula>$BN209="neúspešný"</formula>
    </cfRule>
  </conditionalFormatting>
  <conditionalFormatting sqref="A208">
    <cfRule type="expression" dxfId="81" priority="82">
      <formula>$BN208="neúspešný"</formula>
    </cfRule>
  </conditionalFormatting>
  <conditionalFormatting sqref="A207">
    <cfRule type="expression" dxfId="80" priority="81">
      <formula>$BN207="neúspešný"</formula>
    </cfRule>
  </conditionalFormatting>
  <conditionalFormatting sqref="A206">
    <cfRule type="expression" dxfId="79" priority="80">
      <formula>$BN206="neúspešný"</formula>
    </cfRule>
  </conditionalFormatting>
  <conditionalFormatting sqref="A205">
    <cfRule type="expression" dxfId="78" priority="79">
      <formula>$BN205="neúspešný"</formula>
    </cfRule>
  </conditionalFormatting>
  <conditionalFormatting sqref="A204">
    <cfRule type="expression" dxfId="77" priority="78">
      <formula>$BN204="neúspešný"</formula>
    </cfRule>
  </conditionalFormatting>
  <conditionalFormatting sqref="A203">
    <cfRule type="expression" dxfId="76" priority="77">
      <formula>$BN203="neúspešný"</formula>
    </cfRule>
  </conditionalFormatting>
  <conditionalFormatting sqref="A202">
    <cfRule type="expression" dxfId="75" priority="76">
      <formula>$BN202="neúspešný"</formula>
    </cfRule>
  </conditionalFormatting>
  <conditionalFormatting sqref="A201">
    <cfRule type="expression" dxfId="74" priority="75">
      <formula>$BN201="neúspešný"</formula>
    </cfRule>
  </conditionalFormatting>
  <conditionalFormatting sqref="A200">
    <cfRule type="expression" dxfId="73" priority="74">
      <formula>$BN200="neúspešný"</formula>
    </cfRule>
  </conditionalFormatting>
  <conditionalFormatting sqref="A199">
    <cfRule type="expression" dxfId="72" priority="73">
      <formula>$BN199="neúspešný"</formula>
    </cfRule>
  </conditionalFormatting>
  <conditionalFormatting sqref="A197">
    <cfRule type="expression" dxfId="71" priority="72">
      <formula>$BN197="neúspešný"</formula>
    </cfRule>
  </conditionalFormatting>
  <conditionalFormatting sqref="A196">
    <cfRule type="expression" dxfId="70" priority="71">
      <formula>$BN196="neúspešný"</formula>
    </cfRule>
  </conditionalFormatting>
  <conditionalFormatting sqref="A128">
    <cfRule type="expression" dxfId="69" priority="70">
      <formula>$BN128="neúspešný"</formula>
    </cfRule>
  </conditionalFormatting>
  <conditionalFormatting sqref="A130">
    <cfRule type="expression" dxfId="68" priority="69">
      <formula>$BN130="neúspešný"</formula>
    </cfRule>
  </conditionalFormatting>
  <conditionalFormatting sqref="A129">
    <cfRule type="expression" dxfId="67" priority="68">
      <formula>$BN129="neúspešný"</formula>
    </cfRule>
  </conditionalFormatting>
  <conditionalFormatting sqref="A132">
    <cfRule type="expression" dxfId="66" priority="67">
      <formula>$BN132="neúspešný"</formula>
    </cfRule>
  </conditionalFormatting>
  <conditionalFormatting sqref="A131">
    <cfRule type="expression" dxfId="65" priority="66">
      <formula>$BN131="neúspešný"</formula>
    </cfRule>
  </conditionalFormatting>
  <conditionalFormatting sqref="A134">
    <cfRule type="expression" dxfId="64" priority="65">
      <formula>$BN134="neúspešný"</formula>
    </cfRule>
  </conditionalFormatting>
  <conditionalFormatting sqref="A133">
    <cfRule type="expression" dxfId="63" priority="64">
      <formula>$BN133="neúspešný"</formula>
    </cfRule>
  </conditionalFormatting>
  <conditionalFormatting sqref="A136">
    <cfRule type="expression" dxfId="62" priority="63">
      <formula>$BN136="neúspešný"</formula>
    </cfRule>
  </conditionalFormatting>
  <conditionalFormatting sqref="A135">
    <cfRule type="expression" dxfId="61" priority="62">
      <formula>$BN135="neúspešný"</formula>
    </cfRule>
  </conditionalFormatting>
  <conditionalFormatting sqref="A138">
    <cfRule type="expression" dxfId="60" priority="61">
      <formula>$BN138="neúspešný"</formula>
    </cfRule>
  </conditionalFormatting>
  <conditionalFormatting sqref="A137">
    <cfRule type="expression" dxfId="59" priority="60">
      <formula>$BN137="neúspešný"</formula>
    </cfRule>
  </conditionalFormatting>
  <conditionalFormatting sqref="A140">
    <cfRule type="expression" dxfId="58" priority="59">
      <formula>$BN140="neúspešný"</formula>
    </cfRule>
  </conditionalFormatting>
  <conditionalFormatting sqref="A139">
    <cfRule type="expression" dxfId="57" priority="58">
      <formula>$BN139="neúspešný"</formula>
    </cfRule>
  </conditionalFormatting>
  <conditionalFormatting sqref="A142">
    <cfRule type="expression" dxfId="56" priority="57">
      <formula>$BN142="neúspešný"</formula>
    </cfRule>
  </conditionalFormatting>
  <conditionalFormatting sqref="A141">
    <cfRule type="expression" dxfId="55" priority="56">
      <formula>$BN141="neúspešný"</formula>
    </cfRule>
  </conditionalFormatting>
  <conditionalFormatting sqref="A195">
    <cfRule type="expression" dxfId="54" priority="55">
      <formula>$BN195="neúspešný"</formula>
    </cfRule>
  </conditionalFormatting>
  <conditionalFormatting sqref="A194">
    <cfRule type="expression" dxfId="53" priority="54">
      <formula>$BN194="neúspešný"</formula>
    </cfRule>
  </conditionalFormatting>
  <conditionalFormatting sqref="A193">
    <cfRule type="expression" dxfId="52" priority="53">
      <formula>$BN193="neúspešný"</formula>
    </cfRule>
  </conditionalFormatting>
  <conditionalFormatting sqref="A192">
    <cfRule type="expression" dxfId="51" priority="52">
      <formula>$BN192="neúspešný"</formula>
    </cfRule>
  </conditionalFormatting>
  <conditionalFormatting sqref="A191">
    <cfRule type="expression" dxfId="50" priority="51">
      <formula>$BN191="neúspešný"</formula>
    </cfRule>
  </conditionalFormatting>
  <conditionalFormatting sqref="A190">
    <cfRule type="expression" dxfId="49" priority="50">
      <formula>$BN190="neúspešný"</formula>
    </cfRule>
  </conditionalFormatting>
  <conditionalFormatting sqref="A189">
    <cfRule type="expression" dxfId="48" priority="49">
      <formula>$BN189="neúspešný"</formula>
    </cfRule>
  </conditionalFormatting>
  <conditionalFormatting sqref="A188">
    <cfRule type="expression" dxfId="47" priority="48">
      <formula>$BN188="neúspešný"</formula>
    </cfRule>
  </conditionalFormatting>
  <conditionalFormatting sqref="A187">
    <cfRule type="expression" dxfId="46" priority="47">
      <formula>$BN187="neúspešný"</formula>
    </cfRule>
  </conditionalFormatting>
  <conditionalFormatting sqref="A186">
    <cfRule type="expression" dxfId="45" priority="46">
      <formula>$BN186="neúspešný"</formula>
    </cfRule>
  </conditionalFormatting>
  <conditionalFormatting sqref="A185">
    <cfRule type="expression" dxfId="44" priority="45">
      <formula>$BN185="neúspešný"</formula>
    </cfRule>
  </conditionalFormatting>
  <conditionalFormatting sqref="A184">
    <cfRule type="expression" dxfId="43" priority="44">
      <formula>$BN184="neúspešný"</formula>
    </cfRule>
  </conditionalFormatting>
  <conditionalFormatting sqref="A183">
    <cfRule type="expression" dxfId="42" priority="43">
      <formula>$BN183="neúspešný"</formula>
    </cfRule>
  </conditionalFormatting>
  <conditionalFormatting sqref="A182">
    <cfRule type="expression" dxfId="41" priority="42">
      <formula>$BN182="neúspešný"</formula>
    </cfRule>
  </conditionalFormatting>
  <conditionalFormatting sqref="A181">
    <cfRule type="expression" dxfId="40" priority="41">
      <formula>$BN181="neúspešný"</formula>
    </cfRule>
  </conditionalFormatting>
  <conditionalFormatting sqref="A180">
    <cfRule type="expression" dxfId="39" priority="40">
      <formula>$BN180="neúspešný"</formula>
    </cfRule>
  </conditionalFormatting>
  <conditionalFormatting sqref="A179">
    <cfRule type="expression" dxfId="38" priority="39">
      <formula>$BN179="neúspešný"</formula>
    </cfRule>
  </conditionalFormatting>
  <conditionalFormatting sqref="A178">
    <cfRule type="expression" dxfId="37" priority="38">
      <formula>$BN178="neúspešný"</formula>
    </cfRule>
  </conditionalFormatting>
  <conditionalFormatting sqref="A177">
    <cfRule type="expression" dxfId="36" priority="37">
      <formula>$BN177="neúspešný"</formula>
    </cfRule>
  </conditionalFormatting>
  <conditionalFormatting sqref="A176">
    <cfRule type="expression" dxfId="35" priority="36">
      <formula>$BN176="neúspešný"</formula>
    </cfRule>
  </conditionalFormatting>
  <conditionalFormatting sqref="A175">
    <cfRule type="expression" dxfId="34" priority="35">
      <formula>$BN175="neúspešný"</formula>
    </cfRule>
  </conditionalFormatting>
  <conditionalFormatting sqref="A174">
    <cfRule type="expression" dxfId="33" priority="34">
      <formula>$BN174="neúspešný"</formula>
    </cfRule>
  </conditionalFormatting>
  <conditionalFormatting sqref="A173">
    <cfRule type="expression" dxfId="32" priority="33">
      <formula>$BN173="neúspešný"</formula>
    </cfRule>
  </conditionalFormatting>
  <conditionalFormatting sqref="A172">
    <cfRule type="expression" dxfId="31" priority="32">
      <formula>$BN172="neúspešný"</formula>
    </cfRule>
  </conditionalFormatting>
  <conditionalFormatting sqref="A171">
    <cfRule type="expression" dxfId="30" priority="31">
      <formula>$BN171="neúspešný"</formula>
    </cfRule>
  </conditionalFormatting>
  <conditionalFormatting sqref="A170">
    <cfRule type="expression" dxfId="29" priority="30">
      <formula>$BN170="neúspešný"</formula>
    </cfRule>
  </conditionalFormatting>
  <conditionalFormatting sqref="A169">
    <cfRule type="expression" dxfId="28" priority="29">
      <formula>$BN169="neúspešný"</formula>
    </cfRule>
  </conditionalFormatting>
  <conditionalFormatting sqref="A168">
    <cfRule type="expression" dxfId="27" priority="28">
      <formula>$BN168="neúspešný"</formula>
    </cfRule>
  </conditionalFormatting>
  <conditionalFormatting sqref="A167">
    <cfRule type="expression" dxfId="26" priority="27">
      <formula>$BN167="neúspešný"</formula>
    </cfRule>
  </conditionalFormatting>
  <conditionalFormatting sqref="A166">
    <cfRule type="expression" dxfId="25" priority="26">
      <formula>$BN166="neúspešný"</formula>
    </cfRule>
  </conditionalFormatting>
  <conditionalFormatting sqref="A165">
    <cfRule type="expression" dxfId="24" priority="25">
      <formula>$BN165="neúspešný"</formula>
    </cfRule>
  </conditionalFormatting>
  <conditionalFormatting sqref="A164">
    <cfRule type="expression" dxfId="23" priority="24">
      <formula>$BN164="neúspešný"</formula>
    </cfRule>
  </conditionalFormatting>
  <conditionalFormatting sqref="A163">
    <cfRule type="expression" dxfId="22" priority="23">
      <formula>$BN163="neúspešný"</formula>
    </cfRule>
  </conditionalFormatting>
  <conditionalFormatting sqref="A162">
    <cfRule type="expression" dxfId="21" priority="22">
      <formula>$BN162="neúspešný"</formula>
    </cfRule>
  </conditionalFormatting>
  <conditionalFormatting sqref="A161">
    <cfRule type="expression" dxfId="20" priority="21">
      <formula>$BN161="neúspešný"</formula>
    </cfRule>
  </conditionalFormatting>
  <conditionalFormatting sqref="A160">
    <cfRule type="expression" dxfId="19" priority="20">
      <formula>$BN160="neúspešný"</formula>
    </cfRule>
  </conditionalFormatting>
  <conditionalFormatting sqref="A159">
    <cfRule type="expression" dxfId="18" priority="19">
      <formula>$BN159="neúspešný"</formula>
    </cfRule>
  </conditionalFormatting>
  <conditionalFormatting sqref="A158">
    <cfRule type="expression" dxfId="17" priority="18">
      <formula>$BN158="neúspešný"</formula>
    </cfRule>
  </conditionalFormatting>
  <conditionalFormatting sqref="A157">
    <cfRule type="expression" dxfId="16" priority="17">
      <formula>$BN157="neúspešný"</formula>
    </cfRule>
  </conditionalFormatting>
  <conditionalFormatting sqref="A156">
    <cfRule type="expression" dxfId="15" priority="16">
      <formula>$BN156="neúspešný"</formula>
    </cfRule>
  </conditionalFormatting>
  <conditionalFormatting sqref="A155">
    <cfRule type="expression" dxfId="14" priority="15">
      <formula>$BN155="neúspešný"</formula>
    </cfRule>
  </conditionalFormatting>
  <conditionalFormatting sqref="A154">
    <cfRule type="expression" dxfId="13" priority="14">
      <formula>$BN154="neúspešný"</formula>
    </cfRule>
  </conditionalFormatting>
  <conditionalFormatting sqref="A153">
    <cfRule type="expression" dxfId="12" priority="13">
      <formula>$BN153="neúspešný"</formula>
    </cfRule>
  </conditionalFormatting>
  <conditionalFormatting sqref="A152">
    <cfRule type="expression" dxfId="11" priority="12">
      <formula>$BN152="neúspešný"</formula>
    </cfRule>
  </conditionalFormatting>
  <conditionalFormatting sqref="A151">
    <cfRule type="expression" dxfId="10" priority="11">
      <formula>$BN151="neúspešný"</formula>
    </cfRule>
  </conditionalFormatting>
  <conditionalFormatting sqref="A150">
    <cfRule type="expression" dxfId="9" priority="10">
      <formula>$BN150="neúspešný"</formula>
    </cfRule>
  </conditionalFormatting>
  <conditionalFormatting sqref="A149">
    <cfRule type="expression" dxfId="8" priority="9">
      <formula>$BN149="neúspešný"</formula>
    </cfRule>
  </conditionalFormatting>
  <conditionalFormatting sqref="A148">
    <cfRule type="expression" dxfId="7" priority="8">
      <formula>$BN148="neúspešný"</formula>
    </cfRule>
  </conditionalFormatting>
  <conditionalFormatting sqref="A147">
    <cfRule type="expression" dxfId="6" priority="7">
      <formula>$BN147="neúspešný"</formula>
    </cfRule>
  </conditionalFormatting>
  <conditionalFormatting sqref="A146">
    <cfRule type="expression" dxfId="5" priority="6">
      <formula>$BN146="neúspešný"</formula>
    </cfRule>
  </conditionalFormatting>
  <conditionalFormatting sqref="A145">
    <cfRule type="expression" dxfId="4" priority="5">
      <formula>$BN145="neúspešný"</formula>
    </cfRule>
  </conditionalFormatting>
  <conditionalFormatting sqref="A144">
    <cfRule type="expression" dxfId="3" priority="4">
      <formula>$BN144="neúspešný"</formula>
    </cfRule>
  </conditionalFormatting>
  <conditionalFormatting sqref="A143">
    <cfRule type="expression" dxfId="2" priority="3">
      <formula>$BN143="neúspešný"</formula>
    </cfRule>
  </conditionalFormatting>
  <conditionalFormatting sqref="A119">
    <cfRule type="expression" dxfId="1" priority="1">
      <formula>$BN119="neúspešný"</formula>
    </cfRule>
  </conditionalFormatting>
  <conditionalFormatting sqref="A199:A267 A120:A197 A63:A118">
    <cfRule type="duplicateValues" dxfId="0" priority="20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5" tint="-0.249977111117893"/>
  </sheetPr>
  <dimension ref="A1:R65"/>
  <sheetViews>
    <sheetView showGridLines="0" zoomScale="70" zoomScaleNormal="70" workbookViewId="0">
      <pane ySplit="3" topLeftCell="A4" activePane="bottomLeft" state="frozen"/>
      <selection pane="bottomLeft" sqref="A1:E1"/>
    </sheetView>
  </sheetViews>
  <sheetFormatPr defaultColWidth="8.85546875" defaultRowHeight="15" x14ac:dyDescent="0.25"/>
  <cols>
    <col min="1" max="1" width="15.5703125" style="254" customWidth="1"/>
    <col min="2" max="2" width="23.140625" style="254" bestFit="1" customWidth="1"/>
    <col min="3" max="3" width="28" style="254" bestFit="1" customWidth="1"/>
    <col min="4" max="4" width="21.42578125" style="254" bestFit="1" customWidth="1"/>
    <col min="5" max="5" width="22.5703125" style="254" bestFit="1" customWidth="1"/>
    <col min="6" max="6" width="28.5703125" style="254" customWidth="1"/>
    <col min="7" max="12" width="17.5703125" style="254" customWidth="1"/>
    <col min="13" max="13" width="18.42578125" style="254" customWidth="1"/>
    <col min="14" max="18" width="17.5703125" style="254" customWidth="1"/>
    <col min="19" max="16384" width="8.85546875" style="254"/>
  </cols>
  <sheetData>
    <row r="1" spans="1:18" ht="19.350000000000001" customHeight="1" thickBot="1" x14ac:dyDescent="0.35">
      <c r="A1" s="419" t="s">
        <v>278</v>
      </c>
      <c r="B1" s="420"/>
      <c r="C1" s="420"/>
      <c r="D1" s="420"/>
      <c r="E1" s="420"/>
      <c r="F1" s="264"/>
      <c r="G1" s="416" t="s">
        <v>277</v>
      </c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8"/>
    </row>
    <row r="2" spans="1:18" s="267" customFormat="1" ht="48.6" customHeight="1" x14ac:dyDescent="0.25">
      <c r="A2" s="421" t="s">
        <v>215</v>
      </c>
      <c r="B2" s="423" t="s">
        <v>29</v>
      </c>
      <c r="C2" s="423" t="s">
        <v>30</v>
      </c>
      <c r="D2" s="423" t="s">
        <v>876</v>
      </c>
      <c r="E2" s="423" t="s">
        <v>879</v>
      </c>
      <c r="F2" s="425" t="s">
        <v>875</v>
      </c>
      <c r="G2" s="427" t="s">
        <v>23</v>
      </c>
      <c r="H2" s="429" t="s">
        <v>267</v>
      </c>
      <c r="I2" s="429" t="s">
        <v>25</v>
      </c>
      <c r="J2" s="429" t="s">
        <v>26</v>
      </c>
      <c r="K2" s="429" t="s">
        <v>27</v>
      </c>
      <c r="L2" s="429" t="s">
        <v>206</v>
      </c>
      <c r="M2" s="429" t="s">
        <v>910</v>
      </c>
      <c r="N2" s="265" t="s">
        <v>207</v>
      </c>
      <c r="O2" s="265" t="s">
        <v>236</v>
      </c>
      <c r="P2" s="265" t="s">
        <v>237</v>
      </c>
      <c r="Q2" s="265" t="s">
        <v>238</v>
      </c>
      <c r="R2" s="266" t="s">
        <v>235</v>
      </c>
    </row>
    <row r="3" spans="1:18" s="267" customFormat="1" ht="14.45" customHeight="1" thickBot="1" x14ac:dyDescent="0.3">
      <c r="A3" s="422"/>
      <c r="B3" s="424"/>
      <c r="C3" s="424"/>
      <c r="D3" s="424"/>
      <c r="E3" s="424"/>
      <c r="F3" s="426"/>
      <c r="G3" s="428"/>
      <c r="H3" s="430"/>
      <c r="I3" s="430"/>
      <c r="J3" s="430"/>
      <c r="K3" s="430"/>
      <c r="L3" s="430"/>
      <c r="M3" s="430"/>
      <c r="N3" s="268"/>
      <c r="O3" s="268"/>
      <c r="P3" s="268"/>
      <c r="Q3" s="268"/>
      <c r="R3" s="269"/>
    </row>
    <row r="4" spans="1:18" x14ac:dyDescent="0.25">
      <c r="A4" s="19"/>
      <c r="B4" s="332">
        <v>45658</v>
      </c>
      <c r="C4" s="19"/>
      <c r="D4" s="19"/>
      <c r="E4" s="33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5">
      <c r="A5" s="325"/>
      <c r="B5" s="333">
        <v>45689</v>
      </c>
      <c r="C5" s="325"/>
      <c r="D5" s="325"/>
      <c r="E5" s="331"/>
      <c r="F5" s="325"/>
      <c r="G5" s="325"/>
      <c r="H5" s="325"/>
      <c r="I5" s="325"/>
      <c r="J5" s="325"/>
      <c r="K5" s="325"/>
      <c r="L5" s="325"/>
      <c r="M5" s="325"/>
      <c r="N5" s="19"/>
      <c r="O5" s="19"/>
      <c r="P5" s="19"/>
      <c r="Q5" s="19"/>
      <c r="R5" s="19"/>
    </row>
    <row r="6" spans="1:18" x14ac:dyDescent="0.25">
      <c r="A6" s="325"/>
      <c r="B6" s="333">
        <v>45717</v>
      </c>
      <c r="C6" s="325"/>
      <c r="D6" s="325"/>
      <c r="E6" s="331"/>
      <c r="F6" s="325"/>
      <c r="G6" s="325"/>
      <c r="H6" s="325"/>
      <c r="I6" s="325"/>
      <c r="J6" s="325"/>
      <c r="K6" s="325"/>
      <c r="L6" s="325"/>
      <c r="M6" s="325"/>
      <c r="N6" s="19"/>
      <c r="O6" s="19"/>
      <c r="P6" s="19"/>
      <c r="Q6" s="19"/>
      <c r="R6" s="19"/>
    </row>
    <row r="7" spans="1:18" x14ac:dyDescent="0.25">
      <c r="A7" s="325"/>
      <c r="B7" s="333">
        <v>45748</v>
      </c>
      <c r="C7" s="325"/>
      <c r="D7" s="325"/>
      <c r="E7" s="331"/>
      <c r="F7" s="325"/>
      <c r="G7" s="325"/>
      <c r="H7" s="325"/>
      <c r="I7" s="325"/>
      <c r="J7" s="325"/>
      <c r="K7" s="325"/>
      <c r="L7" s="325"/>
      <c r="M7" s="325"/>
      <c r="N7" s="19"/>
      <c r="O7" s="19"/>
      <c r="P7" s="19"/>
      <c r="Q7" s="19"/>
      <c r="R7" s="19"/>
    </row>
    <row r="8" spans="1:18" x14ac:dyDescent="0.25">
      <c r="A8" s="325"/>
      <c r="B8" s="333">
        <v>45778</v>
      </c>
      <c r="C8" s="325"/>
      <c r="D8" s="325"/>
      <c r="E8" s="331"/>
      <c r="F8" s="325"/>
      <c r="G8" s="325"/>
      <c r="H8" s="325"/>
      <c r="I8" s="325"/>
      <c r="J8" s="325"/>
      <c r="K8" s="325"/>
      <c r="L8" s="325"/>
      <c r="M8" s="325"/>
      <c r="N8" s="19"/>
      <c r="O8" s="19"/>
      <c r="P8" s="19"/>
      <c r="Q8" s="19"/>
      <c r="R8" s="19"/>
    </row>
    <row r="9" spans="1:18" x14ac:dyDescent="0.25">
      <c r="A9" s="325"/>
      <c r="B9" s="333">
        <v>45809</v>
      </c>
      <c r="C9" s="325"/>
      <c r="D9" s="325"/>
      <c r="E9" s="331"/>
      <c r="F9" s="325"/>
      <c r="G9" s="325"/>
      <c r="H9" s="325"/>
      <c r="I9" s="325"/>
      <c r="J9" s="325"/>
      <c r="K9" s="325"/>
      <c r="L9" s="325"/>
      <c r="M9" s="325"/>
      <c r="N9" s="19"/>
      <c r="O9" s="19"/>
      <c r="P9" s="19"/>
      <c r="Q9" s="19"/>
      <c r="R9" s="19"/>
    </row>
    <row r="10" spans="1:18" x14ac:dyDescent="0.25">
      <c r="A10" s="325"/>
      <c r="B10" s="333">
        <v>45839</v>
      </c>
      <c r="C10" s="325"/>
      <c r="D10" s="325"/>
      <c r="E10" s="331"/>
      <c r="F10" s="325"/>
      <c r="G10" s="325"/>
      <c r="H10" s="325"/>
      <c r="I10" s="325"/>
      <c r="J10" s="325"/>
      <c r="K10" s="325"/>
      <c r="L10" s="325"/>
      <c r="M10" s="325"/>
      <c r="N10" s="19"/>
      <c r="O10" s="19"/>
      <c r="P10" s="19"/>
      <c r="Q10" s="19"/>
      <c r="R10" s="19"/>
    </row>
    <row r="11" spans="1:18" x14ac:dyDescent="0.25">
      <c r="A11" s="325"/>
      <c r="B11" s="333">
        <v>45870</v>
      </c>
      <c r="C11" s="325"/>
      <c r="D11" s="325"/>
      <c r="E11" s="331"/>
      <c r="F11" s="325"/>
      <c r="G11" s="325"/>
      <c r="H11" s="325"/>
      <c r="I11" s="325"/>
      <c r="J11" s="325"/>
      <c r="K11" s="325"/>
      <c r="L11" s="325"/>
      <c r="M11" s="325"/>
      <c r="N11" s="19"/>
      <c r="O11" s="19"/>
      <c r="P11" s="19"/>
      <c r="Q11" s="19"/>
      <c r="R11" s="19"/>
    </row>
    <row r="12" spans="1:18" x14ac:dyDescent="0.25">
      <c r="A12" s="325"/>
      <c r="B12" s="333">
        <v>45901</v>
      </c>
      <c r="C12" s="325"/>
      <c r="D12" s="325"/>
      <c r="E12" s="331"/>
      <c r="F12" s="325"/>
      <c r="G12" s="325"/>
      <c r="H12" s="325"/>
      <c r="I12" s="325"/>
      <c r="J12" s="325"/>
      <c r="K12" s="325"/>
      <c r="L12" s="325"/>
      <c r="M12" s="325"/>
      <c r="N12" s="19"/>
      <c r="O12" s="19"/>
      <c r="P12" s="19"/>
      <c r="Q12" s="19"/>
      <c r="R12" s="19"/>
    </row>
    <row r="13" spans="1:18" x14ac:dyDescent="0.25">
      <c r="A13" s="325"/>
      <c r="B13" s="333">
        <v>45931</v>
      </c>
      <c r="C13" s="325"/>
      <c r="D13" s="325"/>
      <c r="E13" s="331"/>
      <c r="F13" s="325"/>
      <c r="G13" s="325"/>
      <c r="H13" s="325"/>
      <c r="I13" s="325"/>
      <c r="J13" s="325"/>
      <c r="K13" s="325"/>
      <c r="L13" s="325"/>
      <c r="M13" s="325"/>
      <c r="N13" s="19"/>
      <c r="O13" s="19"/>
      <c r="P13" s="19"/>
      <c r="Q13" s="19"/>
      <c r="R13" s="19"/>
    </row>
    <row r="14" spans="1:18" x14ac:dyDescent="0.25">
      <c r="A14" s="325"/>
      <c r="B14" s="333">
        <v>45962</v>
      </c>
      <c r="C14" s="325"/>
      <c r="D14" s="325"/>
      <c r="E14" s="331"/>
      <c r="F14" s="325"/>
      <c r="G14" s="325"/>
      <c r="H14" s="325"/>
      <c r="I14" s="325"/>
      <c r="J14" s="325"/>
      <c r="K14" s="325"/>
      <c r="L14" s="325"/>
      <c r="M14" s="325"/>
      <c r="N14" s="19"/>
      <c r="O14" s="19"/>
      <c r="P14" s="19"/>
      <c r="Q14" s="19"/>
      <c r="R14" s="19"/>
    </row>
    <row r="15" spans="1:18" x14ac:dyDescent="0.25">
      <c r="A15" s="325"/>
      <c r="B15" s="333">
        <v>45992</v>
      </c>
      <c r="C15" s="325"/>
      <c r="D15" s="325"/>
      <c r="E15" s="331"/>
      <c r="F15" s="325"/>
      <c r="G15" s="325"/>
      <c r="H15" s="325"/>
      <c r="I15" s="325"/>
      <c r="J15" s="325"/>
      <c r="K15" s="325"/>
      <c r="L15" s="325"/>
      <c r="M15" s="325"/>
      <c r="N15" s="19"/>
      <c r="O15" s="19"/>
      <c r="P15" s="19"/>
      <c r="Q15" s="19"/>
      <c r="R15" s="19"/>
    </row>
    <row r="16" spans="1:18" x14ac:dyDescent="0.25">
      <c r="A16" s="325"/>
      <c r="B16" s="333">
        <v>46023</v>
      </c>
      <c r="C16" s="325"/>
      <c r="D16" s="325"/>
      <c r="E16" s="331"/>
      <c r="F16" s="325"/>
      <c r="G16" s="325"/>
      <c r="H16" s="325"/>
      <c r="I16" s="325"/>
      <c r="J16" s="325"/>
      <c r="K16" s="325"/>
      <c r="L16" s="325"/>
      <c r="M16" s="325"/>
      <c r="N16" s="19"/>
      <c r="O16" s="19"/>
      <c r="P16" s="19"/>
      <c r="Q16" s="19"/>
      <c r="R16" s="19"/>
    </row>
    <row r="17" spans="1:18" x14ac:dyDescent="0.25">
      <c r="A17" s="325"/>
      <c r="B17" s="333">
        <v>46054</v>
      </c>
      <c r="C17" s="325"/>
      <c r="D17" s="325"/>
      <c r="E17" s="331"/>
      <c r="F17" s="325"/>
      <c r="G17" s="325"/>
      <c r="H17" s="325"/>
      <c r="I17" s="325"/>
      <c r="J17" s="325"/>
      <c r="K17" s="325"/>
      <c r="L17" s="325"/>
      <c r="M17" s="325"/>
      <c r="N17" s="19"/>
      <c r="O17" s="19"/>
      <c r="P17" s="19"/>
      <c r="Q17" s="19"/>
      <c r="R17" s="19"/>
    </row>
    <row r="18" spans="1:18" x14ac:dyDescent="0.25">
      <c r="A18" s="325"/>
      <c r="B18" s="333">
        <v>46082</v>
      </c>
      <c r="C18" s="325"/>
      <c r="D18" s="325"/>
      <c r="E18" s="331"/>
      <c r="F18" s="325"/>
      <c r="G18" s="325"/>
      <c r="H18" s="325"/>
      <c r="I18" s="325"/>
      <c r="J18" s="325"/>
      <c r="K18" s="325"/>
      <c r="L18" s="325"/>
      <c r="M18" s="325"/>
      <c r="N18" s="19"/>
      <c r="O18" s="19"/>
      <c r="P18" s="19"/>
      <c r="Q18" s="19"/>
      <c r="R18" s="19"/>
    </row>
    <row r="19" spans="1:18" x14ac:dyDescent="0.25">
      <c r="A19" s="325"/>
      <c r="B19" s="333">
        <v>46113</v>
      </c>
      <c r="C19" s="325"/>
      <c r="D19" s="325"/>
      <c r="E19" s="331"/>
      <c r="F19" s="325"/>
      <c r="G19" s="325"/>
      <c r="H19" s="325"/>
      <c r="I19" s="325"/>
      <c r="J19" s="325"/>
      <c r="K19" s="325"/>
      <c r="L19" s="325"/>
      <c r="M19" s="325"/>
      <c r="N19" s="19"/>
      <c r="O19" s="19"/>
      <c r="P19" s="19"/>
      <c r="Q19" s="19"/>
      <c r="R19" s="19"/>
    </row>
    <row r="20" spans="1:18" x14ac:dyDescent="0.25">
      <c r="A20" s="325"/>
      <c r="B20" s="333">
        <v>46143</v>
      </c>
      <c r="C20" s="325"/>
      <c r="D20" s="325"/>
      <c r="E20" s="331"/>
      <c r="F20" s="325"/>
      <c r="G20" s="325"/>
      <c r="H20" s="325"/>
      <c r="I20" s="325"/>
      <c r="J20" s="325"/>
      <c r="K20" s="325"/>
      <c r="L20" s="325"/>
      <c r="M20" s="325"/>
      <c r="N20" s="19"/>
      <c r="O20" s="19"/>
      <c r="P20" s="19"/>
      <c r="Q20" s="19"/>
      <c r="R20" s="19"/>
    </row>
    <row r="21" spans="1:18" x14ac:dyDescent="0.25">
      <c r="A21" s="325"/>
      <c r="B21" s="333">
        <v>46174</v>
      </c>
      <c r="C21" s="325"/>
      <c r="D21" s="325"/>
      <c r="E21" s="331"/>
      <c r="F21" s="325"/>
      <c r="G21" s="325"/>
      <c r="H21" s="325"/>
      <c r="I21" s="325"/>
      <c r="J21" s="325"/>
      <c r="K21" s="325"/>
      <c r="L21" s="325"/>
      <c r="M21" s="325"/>
      <c r="N21" s="19"/>
      <c r="O21" s="19"/>
      <c r="P21" s="19"/>
      <c r="Q21" s="19"/>
      <c r="R21" s="19"/>
    </row>
    <row r="22" spans="1:18" x14ac:dyDescent="0.25">
      <c r="A22" s="325"/>
      <c r="B22" s="333">
        <v>46204</v>
      </c>
      <c r="C22" s="325"/>
      <c r="D22" s="325"/>
      <c r="E22" s="331"/>
      <c r="F22" s="325"/>
      <c r="G22" s="325"/>
      <c r="H22" s="325"/>
      <c r="I22" s="325"/>
      <c r="J22" s="325"/>
      <c r="K22" s="325"/>
      <c r="L22" s="325"/>
      <c r="M22" s="325"/>
      <c r="N22" s="19"/>
      <c r="O22" s="19"/>
      <c r="P22" s="19"/>
      <c r="Q22" s="19"/>
      <c r="R22" s="19"/>
    </row>
    <row r="23" spans="1:18" x14ac:dyDescent="0.25">
      <c r="A23" s="325"/>
      <c r="B23" s="333">
        <v>46235</v>
      </c>
      <c r="C23" s="325"/>
      <c r="D23" s="325"/>
      <c r="E23" s="331"/>
      <c r="F23" s="325"/>
      <c r="G23" s="325"/>
      <c r="H23" s="325"/>
      <c r="I23" s="325"/>
      <c r="J23" s="325"/>
      <c r="K23" s="325"/>
      <c r="L23" s="325"/>
      <c r="M23" s="325"/>
      <c r="N23" s="19"/>
      <c r="O23" s="19"/>
      <c r="P23" s="19"/>
      <c r="Q23" s="19"/>
      <c r="R23" s="19"/>
    </row>
    <row r="24" spans="1:18" x14ac:dyDescent="0.25">
      <c r="A24" s="325"/>
      <c r="B24" s="333">
        <v>46266</v>
      </c>
      <c r="C24" s="325"/>
      <c r="D24" s="325"/>
      <c r="E24" s="331"/>
      <c r="F24" s="325"/>
      <c r="G24" s="325"/>
      <c r="H24" s="325"/>
      <c r="I24" s="325"/>
      <c r="J24" s="325"/>
      <c r="K24" s="325"/>
      <c r="L24" s="325"/>
      <c r="M24" s="325"/>
      <c r="N24" s="19"/>
      <c r="O24" s="19"/>
      <c r="P24" s="19"/>
      <c r="Q24" s="19"/>
      <c r="R24" s="19"/>
    </row>
    <row r="25" spans="1:18" x14ac:dyDescent="0.25">
      <c r="A25" s="325"/>
      <c r="B25" s="333">
        <v>46296</v>
      </c>
      <c r="C25" s="325"/>
      <c r="D25" s="325"/>
      <c r="E25" s="331"/>
      <c r="F25" s="325"/>
      <c r="G25" s="325"/>
      <c r="H25" s="325"/>
      <c r="I25" s="325"/>
      <c r="J25" s="325"/>
      <c r="K25" s="325"/>
      <c r="L25" s="325"/>
      <c r="M25" s="325"/>
      <c r="N25" s="19"/>
      <c r="O25" s="19"/>
      <c r="P25" s="19"/>
      <c r="Q25" s="19"/>
      <c r="R25" s="19"/>
    </row>
    <row r="26" spans="1:18" x14ac:dyDescent="0.25">
      <c r="A26" s="325"/>
      <c r="B26" s="333">
        <v>46327</v>
      </c>
      <c r="C26" s="325"/>
      <c r="D26" s="325"/>
      <c r="E26" s="331"/>
      <c r="F26" s="325"/>
      <c r="G26" s="325"/>
      <c r="H26" s="325"/>
      <c r="I26" s="325"/>
      <c r="J26" s="325"/>
      <c r="K26" s="325"/>
      <c r="L26" s="325"/>
      <c r="M26" s="325"/>
      <c r="N26" s="19"/>
      <c r="O26" s="19"/>
      <c r="P26" s="19"/>
      <c r="Q26" s="19"/>
      <c r="R26" s="19"/>
    </row>
    <row r="27" spans="1:18" x14ac:dyDescent="0.25">
      <c r="A27" s="325"/>
      <c r="B27" s="333">
        <v>46357</v>
      </c>
      <c r="C27" s="325"/>
      <c r="D27" s="325"/>
      <c r="E27" s="331"/>
      <c r="F27" s="325"/>
      <c r="G27" s="325"/>
      <c r="H27" s="325"/>
      <c r="I27" s="325"/>
      <c r="J27" s="325"/>
      <c r="K27" s="325"/>
      <c r="L27" s="325"/>
      <c r="M27" s="325"/>
      <c r="N27" s="19"/>
      <c r="O27" s="19"/>
      <c r="P27" s="19"/>
      <c r="Q27" s="19"/>
      <c r="R27" s="19"/>
    </row>
    <row r="28" spans="1:18" x14ac:dyDescent="0.25">
      <c r="A28" s="325"/>
      <c r="B28" s="333">
        <v>46388</v>
      </c>
      <c r="C28" s="325"/>
      <c r="D28" s="325"/>
      <c r="E28" s="331"/>
      <c r="F28" s="325"/>
      <c r="G28" s="325"/>
      <c r="H28" s="325"/>
      <c r="I28" s="325"/>
      <c r="J28" s="325"/>
      <c r="K28" s="325"/>
      <c r="L28" s="325"/>
      <c r="M28" s="325"/>
      <c r="N28" s="19"/>
      <c r="O28" s="19"/>
      <c r="P28" s="19"/>
      <c r="Q28" s="19"/>
      <c r="R28" s="19"/>
    </row>
    <row r="29" spans="1:18" x14ac:dyDescent="0.25">
      <c r="A29" s="325"/>
      <c r="B29" s="333">
        <v>46419</v>
      </c>
      <c r="C29" s="325"/>
      <c r="D29" s="325"/>
      <c r="E29" s="331"/>
      <c r="F29" s="325"/>
      <c r="G29" s="325"/>
      <c r="H29" s="325"/>
      <c r="I29" s="325"/>
      <c r="J29" s="325"/>
      <c r="K29" s="325"/>
      <c r="L29" s="325"/>
      <c r="M29" s="325"/>
      <c r="N29" s="19"/>
      <c r="O29" s="19"/>
      <c r="P29" s="19"/>
      <c r="Q29" s="19"/>
      <c r="R29" s="19"/>
    </row>
    <row r="30" spans="1:18" x14ac:dyDescent="0.25">
      <c r="A30" s="325"/>
      <c r="B30" s="333">
        <v>46447</v>
      </c>
      <c r="C30" s="325"/>
      <c r="D30" s="325"/>
      <c r="E30" s="331"/>
      <c r="F30" s="325"/>
      <c r="G30" s="325"/>
      <c r="H30" s="325"/>
      <c r="I30" s="325"/>
      <c r="J30" s="325"/>
      <c r="K30" s="325"/>
      <c r="L30" s="325"/>
      <c r="M30" s="325"/>
      <c r="N30" s="19"/>
      <c r="O30" s="19"/>
      <c r="P30" s="19"/>
      <c r="Q30" s="19"/>
      <c r="R30" s="19"/>
    </row>
    <row r="31" spans="1:18" x14ac:dyDescent="0.25">
      <c r="A31" s="325"/>
      <c r="B31" s="333">
        <v>46478</v>
      </c>
      <c r="C31" s="325"/>
      <c r="D31" s="325"/>
      <c r="E31" s="331"/>
      <c r="F31" s="325"/>
      <c r="G31" s="325"/>
      <c r="H31" s="325"/>
      <c r="I31" s="325"/>
      <c r="J31" s="325"/>
      <c r="K31" s="325"/>
      <c r="L31" s="325"/>
      <c r="M31" s="325"/>
      <c r="N31" s="19"/>
      <c r="O31" s="19"/>
      <c r="P31" s="19"/>
      <c r="Q31" s="19"/>
      <c r="R31" s="19"/>
    </row>
    <row r="32" spans="1:18" x14ac:dyDescent="0.25">
      <c r="A32" s="325"/>
      <c r="B32" s="333">
        <v>46508</v>
      </c>
      <c r="C32" s="325"/>
      <c r="D32" s="325"/>
      <c r="E32" s="331"/>
      <c r="F32" s="325"/>
      <c r="G32" s="325"/>
      <c r="H32" s="325"/>
      <c r="I32" s="325"/>
      <c r="J32" s="325"/>
      <c r="K32" s="325"/>
      <c r="L32" s="325"/>
      <c r="M32" s="325"/>
      <c r="N32" s="19"/>
      <c r="O32" s="19"/>
      <c r="P32" s="19"/>
      <c r="Q32" s="19"/>
      <c r="R32" s="19"/>
    </row>
    <row r="33" spans="1:18" x14ac:dyDescent="0.25">
      <c r="A33" s="325"/>
      <c r="B33" s="333">
        <v>46539</v>
      </c>
      <c r="C33" s="325"/>
      <c r="D33" s="325"/>
      <c r="E33" s="331"/>
      <c r="F33" s="325"/>
      <c r="G33" s="325"/>
      <c r="H33" s="325"/>
      <c r="I33" s="325"/>
      <c r="J33" s="325"/>
      <c r="K33" s="325"/>
      <c r="L33" s="325"/>
      <c r="M33" s="325"/>
      <c r="N33" s="19"/>
      <c r="O33" s="19"/>
      <c r="P33" s="19"/>
      <c r="Q33" s="19"/>
      <c r="R33" s="19"/>
    </row>
    <row r="34" spans="1:18" x14ac:dyDescent="0.25">
      <c r="A34" s="325"/>
      <c r="B34" s="333">
        <v>46569</v>
      </c>
      <c r="C34" s="325"/>
      <c r="D34" s="325"/>
      <c r="E34" s="331"/>
      <c r="F34" s="325"/>
      <c r="G34" s="325"/>
      <c r="H34" s="325"/>
      <c r="I34" s="325"/>
      <c r="J34" s="325"/>
      <c r="K34" s="325"/>
      <c r="L34" s="325"/>
      <c r="M34" s="325"/>
      <c r="N34" s="19"/>
      <c r="O34" s="19"/>
      <c r="P34" s="19"/>
      <c r="Q34" s="19"/>
      <c r="R34" s="19"/>
    </row>
    <row r="35" spans="1:18" x14ac:dyDescent="0.25">
      <c r="A35" s="325"/>
      <c r="B35" s="333">
        <v>46600</v>
      </c>
      <c r="C35" s="325"/>
      <c r="D35" s="325"/>
      <c r="E35" s="331"/>
      <c r="F35" s="325"/>
      <c r="G35" s="325"/>
      <c r="H35" s="325"/>
      <c r="I35" s="325"/>
      <c r="J35" s="325"/>
      <c r="K35" s="325"/>
      <c r="L35" s="325"/>
      <c r="M35" s="325"/>
      <c r="N35" s="19"/>
      <c r="O35" s="19"/>
      <c r="P35" s="19"/>
      <c r="Q35" s="19"/>
      <c r="R35" s="19"/>
    </row>
    <row r="36" spans="1:18" x14ac:dyDescent="0.25">
      <c r="A36" s="325"/>
      <c r="B36" s="333">
        <v>46631</v>
      </c>
      <c r="C36" s="325"/>
      <c r="D36" s="325"/>
      <c r="E36" s="331"/>
      <c r="F36" s="325"/>
      <c r="G36" s="325"/>
      <c r="H36" s="325"/>
      <c r="I36" s="325"/>
      <c r="J36" s="325"/>
      <c r="K36" s="325"/>
      <c r="L36" s="325"/>
      <c r="M36" s="325"/>
      <c r="N36" s="19"/>
      <c r="O36" s="19"/>
      <c r="P36" s="19"/>
      <c r="Q36" s="19"/>
      <c r="R36" s="19"/>
    </row>
    <row r="37" spans="1:18" x14ac:dyDescent="0.25">
      <c r="A37" s="325"/>
      <c r="B37" s="333">
        <v>46661</v>
      </c>
      <c r="C37" s="325"/>
      <c r="D37" s="325"/>
      <c r="E37" s="331"/>
      <c r="F37" s="325"/>
      <c r="G37" s="325"/>
      <c r="H37" s="325"/>
      <c r="I37" s="325"/>
      <c r="J37" s="325"/>
      <c r="K37" s="325"/>
      <c r="L37" s="325"/>
      <c r="M37" s="325"/>
      <c r="N37" s="19"/>
      <c r="O37" s="19"/>
      <c r="P37" s="19"/>
      <c r="Q37" s="19"/>
      <c r="R37" s="19"/>
    </row>
    <row r="38" spans="1:18" x14ac:dyDescent="0.25">
      <c r="A38" s="325"/>
      <c r="B38" s="333">
        <v>46692</v>
      </c>
      <c r="C38" s="325"/>
      <c r="D38" s="325"/>
      <c r="E38" s="331"/>
      <c r="F38" s="325"/>
      <c r="G38" s="325"/>
      <c r="H38" s="325"/>
      <c r="I38" s="325"/>
      <c r="J38" s="325"/>
      <c r="K38" s="325"/>
      <c r="L38" s="325"/>
      <c r="M38" s="325"/>
      <c r="N38" s="19"/>
      <c r="O38" s="19"/>
      <c r="P38" s="19"/>
      <c r="Q38" s="19"/>
      <c r="R38" s="19"/>
    </row>
    <row r="39" spans="1:18" x14ac:dyDescent="0.25">
      <c r="A39" s="325"/>
      <c r="B39" s="333">
        <v>46722</v>
      </c>
      <c r="C39" s="325"/>
      <c r="D39" s="325"/>
      <c r="E39" s="331"/>
      <c r="F39" s="325"/>
      <c r="G39" s="325"/>
      <c r="H39" s="325"/>
      <c r="I39" s="325"/>
      <c r="J39" s="325"/>
      <c r="K39" s="325"/>
      <c r="L39" s="325"/>
      <c r="M39" s="325"/>
      <c r="N39" s="19"/>
      <c r="O39" s="19"/>
      <c r="P39" s="19"/>
      <c r="Q39" s="19"/>
      <c r="R39" s="19"/>
    </row>
    <row r="40" spans="1:18" x14ac:dyDescent="0.25">
      <c r="A40" s="325"/>
      <c r="B40" s="333">
        <v>46753</v>
      </c>
      <c r="C40" s="325"/>
      <c r="D40" s="325"/>
      <c r="E40" s="331"/>
      <c r="F40" s="325"/>
      <c r="G40" s="325"/>
      <c r="H40" s="325"/>
      <c r="I40" s="325"/>
      <c r="J40" s="325"/>
      <c r="K40" s="325"/>
      <c r="L40" s="325"/>
      <c r="M40" s="325"/>
      <c r="N40" s="19"/>
      <c r="O40" s="19"/>
      <c r="P40" s="19"/>
      <c r="Q40" s="19"/>
      <c r="R40" s="19"/>
    </row>
    <row r="41" spans="1:18" x14ac:dyDescent="0.25">
      <c r="A41" s="325"/>
      <c r="B41" s="333">
        <v>46784</v>
      </c>
      <c r="C41" s="325"/>
      <c r="D41" s="325"/>
      <c r="E41" s="331"/>
      <c r="F41" s="325"/>
      <c r="G41" s="325"/>
      <c r="H41" s="325"/>
      <c r="I41" s="325"/>
      <c r="J41" s="325"/>
      <c r="K41" s="325"/>
      <c r="L41" s="325"/>
      <c r="M41" s="325"/>
      <c r="N41" s="19"/>
      <c r="O41" s="19"/>
      <c r="P41" s="19"/>
      <c r="Q41" s="19"/>
      <c r="R41" s="19"/>
    </row>
    <row r="42" spans="1:18" x14ac:dyDescent="0.25">
      <c r="A42" s="325"/>
      <c r="B42" s="333">
        <v>46813</v>
      </c>
      <c r="C42" s="325"/>
      <c r="D42" s="325"/>
      <c r="E42" s="331"/>
      <c r="F42" s="325"/>
      <c r="G42" s="325"/>
      <c r="H42" s="325"/>
      <c r="I42" s="325"/>
      <c r="J42" s="325"/>
      <c r="K42" s="325"/>
      <c r="L42" s="325"/>
      <c r="M42" s="325"/>
      <c r="N42" s="19"/>
      <c r="O42" s="19"/>
      <c r="P42" s="19"/>
      <c r="Q42" s="19"/>
      <c r="R42" s="19"/>
    </row>
    <row r="43" spans="1:18" x14ac:dyDescent="0.25">
      <c r="A43" s="325"/>
      <c r="B43" s="333">
        <v>46844</v>
      </c>
      <c r="C43" s="325"/>
      <c r="D43" s="325"/>
      <c r="E43" s="331"/>
      <c r="F43" s="325"/>
      <c r="G43" s="325"/>
      <c r="H43" s="325"/>
      <c r="I43" s="325"/>
      <c r="J43" s="325"/>
      <c r="K43" s="325"/>
      <c r="L43" s="325"/>
      <c r="M43" s="325"/>
      <c r="N43" s="19"/>
      <c r="O43" s="19"/>
      <c r="P43" s="19"/>
      <c r="Q43" s="19"/>
      <c r="R43" s="19"/>
    </row>
    <row r="44" spans="1:18" x14ac:dyDescent="0.25">
      <c r="A44" s="325"/>
      <c r="B44" s="333">
        <v>46874</v>
      </c>
      <c r="C44" s="325"/>
      <c r="D44" s="325"/>
      <c r="E44" s="331"/>
      <c r="F44" s="325"/>
      <c r="G44" s="325"/>
      <c r="H44" s="325"/>
      <c r="I44" s="325"/>
      <c r="J44" s="325"/>
      <c r="K44" s="325"/>
      <c r="L44" s="325"/>
      <c r="M44" s="325"/>
      <c r="N44" s="19"/>
      <c r="O44" s="19"/>
      <c r="P44" s="19"/>
      <c r="Q44" s="19"/>
      <c r="R44" s="19"/>
    </row>
    <row r="45" spans="1:18" x14ac:dyDescent="0.25">
      <c r="A45" s="325"/>
      <c r="B45" s="333">
        <v>46905</v>
      </c>
      <c r="C45" s="325"/>
      <c r="D45" s="325"/>
      <c r="E45" s="331"/>
      <c r="F45" s="325"/>
      <c r="G45" s="325"/>
      <c r="H45" s="325"/>
      <c r="I45" s="325"/>
      <c r="J45" s="325"/>
      <c r="K45" s="325"/>
      <c r="L45" s="325"/>
      <c r="M45" s="325"/>
      <c r="N45" s="19"/>
      <c r="O45" s="19"/>
      <c r="P45" s="19"/>
      <c r="Q45" s="19"/>
      <c r="R45" s="19"/>
    </row>
    <row r="46" spans="1:18" x14ac:dyDescent="0.25">
      <c r="A46" s="325"/>
      <c r="B46" s="333">
        <v>46935</v>
      </c>
      <c r="C46" s="325"/>
      <c r="D46" s="325"/>
      <c r="E46" s="331"/>
      <c r="F46" s="325"/>
      <c r="G46" s="325"/>
      <c r="H46" s="325"/>
      <c r="I46" s="325"/>
      <c r="J46" s="325"/>
      <c r="K46" s="325"/>
      <c r="L46" s="325"/>
      <c r="M46" s="325"/>
      <c r="N46" s="19"/>
      <c r="O46" s="19"/>
      <c r="P46" s="19"/>
      <c r="Q46" s="19"/>
      <c r="R46" s="19"/>
    </row>
    <row r="47" spans="1:18" x14ac:dyDescent="0.25">
      <c r="A47" s="325"/>
      <c r="B47" s="333">
        <v>46966</v>
      </c>
      <c r="C47" s="325"/>
      <c r="D47" s="325"/>
      <c r="E47" s="331"/>
      <c r="F47" s="325"/>
      <c r="G47" s="325"/>
      <c r="H47" s="325"/>
      <c r="I47" s="325"/>
      <c r="J47" s="325"/>
      <c r="K47" s="325"/>
      <c r="L47" s="325"/>
      <c r="M47" s="325"/>
      <c r="N47" s="19"/>
      <c r="O47" s="19"/>
      <c r="P47" s="19"/>
      <c r="Q47" s="19"/>
      <c r="R47" s="19"/>
    </row>
    <row r="48" spans="1:18" x14ac:dyDescent="0.25">
      <c r="A48" s="325"/>
      <c r="B48" s="333">
        <v>46997</v>
      </c>
      <c r="C48" s="325"/>
      <c r="D48" s="325"/>
      <c r="E48" s="331"/>
      <c r="F48" s="325"/>
      <c r="G48" s="325"/>
      <c r="H48" s="325"/>
      <c r="I48" s="325"/>
      <c r="J48" s="325"/>
      <c r="K48" s="325"/>
      <c r="L48" s="325"/>
      <c r="M48" s="325"/>
      <c r="N48" s="19"/>
      <c r="O48" s="19"/>
      <c r="P48" s="19"/>
      <c r="Q48" s="19"/>
      <c r="R48" s="19"/>
    </row>
    <row r="49" spans="1:18" x14ac:dyDescent="0.25">
      <c r="A49" s="325"/>
      <c r="B49" s="333">
        <v>47027</v>
      </c>
      <c r="C49" s="325"/>
      <c r="D49" s="325"/>
      <c r="E49" s="331"/>
      <c r="F49" s="325"/>
      <c r="G49" s="325"/>
      <c r="H49" s="325"/>
      <c r="I49" s="325"/>
      <c r="J49" s="325"/>
      <c r="K49" s="325"/>
      <c r="L49" s="325"/>
      <c r="M49" s="325"/>
      <c r="N49" s="19"/>
      <c r="O49" s="19"/>
      <c r="P49" s="19"/>
      <c r="Q49" s="19"/>
      <c r="R49" s="19"/>
    </row>
    <row r="50" spans="1:18" x14ac:dyDescent="0.25">
      <c r="A50" s="325"/>
      <c r="B50" s="333">
        <v>47058</v>
      </c>
      <c r="C50" s="325"/>
      <c r="D50" s="325"/>
      <c r="E50" s="331"/>
      <c r="F50" s="325"/>
      <c r="G50" s="325"/>
      <c r="H50" s="325"/>
      <c r="I50" s="325"/>
      <c r="J50" s="325"/>
      <c r="K50" s="325"/>
      <c r="L50" s="325"/>
      <c r="M50" s="325"/>
      <c r="N50" s="19"/>
      <c r="O50" s="19"/>
      <c r="P50" s="19"/>
      <c r="Q50" s="19"/>
      <c r="R50" s="19"/>
    </row>
    <row r="51" spans="1:18" x14ac:dyDescent="0.25">
      <c r="A51" s="325"/>
      <c r="B51" s="333">
        <v>47088</v>
      </c>
      <c r="C51" s="325"/>
      <c r="D51" s="325"/>
      <c r="E51" s="331"/>
      <c r="F51" s="325"/>
      <c r="G51" s="325"/>
      <c r="H51" s="325"/>
      <c r="I51" s="325"/>
      <c r="J51" s="325"/>
      <c r="K51" s="325"/>
      <c r="L51" s="325"/>
      <c r="M51" s="325"/>
      <c r="N51" s="19"/>
      <c r="O51" s="19"/>
      <c r="P51" s="19"/>
      <c r="Q51" s="19"/>
      <c r="R51" s="19"/>
    </row>
    <row r="52" spans="1:18" x14ac:dyDescent="0.25">
      <c r="A52" s="325"/>
      <c r="B52" s="333">
        <v>47119</v>
      </c>
      <c r="C52" s="325"/>
      <c r="D52" s="325"/>
      <c r="E52" s="331"/>
      <c r="F52" s="325"/>
      <c r="G52" s="325"/>
      <c r="H52" s="325"/>
      <c r="I52" s="325"/>
      <c r="J52" s="325"/>
      <c r="K52" s="325"/>
      <c r="L52" s="325"/>
      <c r="M52" s="325"/>
      <c r="N52" s="19"/>
      <c r="O52" s="19"/>
      <c r="P52" s="19"/>
      <c r="Q52" s="19"/>
      <c r="R52" s="19"/>
    </row>
    <row r="53" spans="1:18" x14ac:dyDescent="0.25">
      <c r="A53" s="325"/>
      <c r="B53" s="333">
        <v>47150</v>
      </c>
      <c r="C53" s="325"/>
      <c r="D53" s="325"/>
      <c r="E53" s="331"/>
      <c r="F53" s="325"/>
      <c r="G53" s="325"/>
      <c r="H53" s="325"/>
      <c r="I53" s="325"/>
      <c r="J53" s="325"/>
      <c r="K53" s="325"/>
      <c r="L53" s="325"/>
      <c r="M53" s="325"/>
      <c r="N53" s="19"/>
      <c r="O53" s="19"/>
      <c r="P53" s="19"/>
      <c r="Q53" s="19"/>
      <c r="R53" s="19"/>
    </row>
    <row r="54" spans="1:18" x14ac:dyDescent="0.25">
      <c r="A54" s="325"/>
      <c r="B54" s="333">
        <v>47178</v>
      </c>
      <c r="C54" s="325"/>
      <c r="D54" s="325"/>
      <c r="E54" s="331"/>
      <c r="F54" s="325"/>
      <c r="G54" s="325"/>
      <c r="H54" s="325"/>
      <c r="I54" s="325"/>
      <c r="J54" s="325"/>
      <c r="K54" s="325"/>
      <c r="L54" s="325"/>
      <c r="M54" s="325"/>
      <c r="N54" s="19"/>
      <c r="O54" s="19"/>
      <c r="P54" s="19"/>
      <c r="Q54" s="19"/>
      <c r="R54" s="19"/>
    </row>
    <row r="55" spans="1:18" x14ac:dyDescent="0.25">
      <c r="A55" s="325"/>
      <c r="B55" s="333">
        <v>47209</v>
      </c>
      <c r="C55" s="325"/>
      <c r="D55" s="325"/>
      <c r="E55" s="331"/>
      <c r="F55" s="325"/>
      <c r="G55" s="325"/>
      <c r="H55" s="325"/>
      <c r="I55" s="325"/>
      <c r="J55" s="325"/>
      <c r="K55" s="325"/>
      <c r="L55" s="325"/>
      <c r="M55" s="325"/>
      <c r="N55" s="19"/>
      <c r="O55" s="19"/>
      <c r="P55" s="19"/>
      <c r="Q55" s="19"/>
      <c r="R55" s="19"/>
    </row>
    <row r="56" spans="1:18" x14ac:dyDescent="0.25">
      <c r="A56" s="325"/>
      <c r="B56" s="333">
        <v>47239</v>
      </c>
      <c r="C56" s="325"/>
      <c r="D56" s="325"/>
      <c r="E56" s="331"/>
      <c r="F56" s="325"/>
      <c r="G56" s="325"/>
      <c r="H56" s="325"/>
      <c r="I56" s="325"/>
      <c r="J56" s="325"/>
      <c r="K56" s="325"/>
      <c r="L56" s="325"/>
      <c r="M56" s="325"/>
      <c r="N56" s="19"/>
      <c r="O56" s="19"/>
      <c r="P56" s="19"/>
      <c r="Q56" s="19"/>
      <c r="R56" s="19"/>
    </row>
    <row r="57" spans="1:18" x14ac:dyDescent="0.25">
      <c r="A57" s="325"/>
      <c r="B57" s="333">
        <v>47270</v>
      </c>
      <c r="C57" s="325"/>
      <c r="D57" s="325"/>
      <c r="E57" s="331"/>
      <c r="F57" s="325"/>
      <c r="G57" s="325"/>
      <c r="H57" s="325"/>
      <c r="I57" s="325"/>
      <c r="J57" s="325"/>
      <c r="K57" s="325"/>
      <c r="L57" s="325"/>
      <c r="M57" s="325"/>
      <c r="N57" s="19"/>
      <c r="O57" s="19"/>
      <c r="P57" s="19"/>
      <c r="Q57" s="19"/>
      <c r="R57" s="19"/>
    </row>
    <row r="58" spans="1:18" x14ac:dyDescent="0.25">
      <c r="A58" s="325"/>
      <c r="B58" s="333">
        <v>47300</v>
      </c>
      <c r="C58" s="325"/>
      <c r="D58" s="325"/>
      <c r="E58" s="331"/>
      <c r="F58" s="325"/>
      <c r="G58" s="325"/>
      <c r="H58" s="325"/>
      <c r="I58" s="325"/>
      <c r="J58" s="325"/>
      <c r="K58" s="325"/>
      <c r="L58" s="325"/>
      <c r="M58" s="325"/>
      <c r="N58" s="19"/>
      <c r="O58" s="19"/>
      <c r="P58" s="19"/>
      <c r="Q58" s="19"/>
      <c r="R58" s="19"/>
    </row>
    <row r="59" spans="1:18" x14ac:dyDescent="0.25">
      <c r="A59" s="325"/>
      <c r="B59" s="333">
        <v>47331</v>
      </c>
      <c r="C59" s="325"/>
      <c r="D59" s="325"/>
      <c r="E59" s="331"/>
      <c r="F59" s="325"/>
      <c r="G59" s="325"/>
      <c r="H59" s="325"/>
      <c r="I59" s="325"/>
      <c r="J59" s="325"/>
      <c r="K59" s="325"/>
      <c r="L59" s="325"/>
      <c r="M59" s="325"/>
      <c r="N59" s="19"/>
      <c r="O59" s="19"/>
      <c r="P59" s="19"/>
      <c r="Q59" s="19"/>
      <c r="R59" s="19"/>
    </row>
    <row r="60" spans="1:18" x14ac:dyDescent="0.25">
      <c r="A60" s="325"/>
      <c r="B60" s="333">
        <v>47362</v>
      </c>
      <c r="C60" s="325"/>
      <c r="D60" s="325"/>
      <c r="E60" s="331"/>
      <c r="F60" s="325"/>
      <c r="G60" s="325"/>
      <c r="H60" s="325"/>
      <c r="I60" s="325"/>
      <c r="J60" s="325"/>
      <c r="K60" s="325"/>
      <c r="L60" s="325"/>
      <c r="M60" s="325"/>
      <c r="N60" s="19"/>
      <c r="O60" s="19"/>
      <c r="P60" s="19"/>
      <c r="Q60" s="19"/>
      <c r="R60" s="19"/>
    </row>
    <row r="61" spans="1:18" x14ac:dyDescent="0.25">
      <c r="A61" s="325"/>
      <c r="B61" s="333">
        <v>47392</v>
      </c>
      <c r="C61" s="325"/>
      <c r="D61" s="325"/>
      <c r="E61" s="331"/>
      <c r="F61" s="325"/>
      <c r="G61" s="325"/>
      <c r="H61" s="325"/>
      <c r="I61" s="325"/>
      <c r="J61" s="325"/>
      <c r="K61" s="325"/>
      <c r="L61" s="325"/>
      <c r="M61" s="325"/>
      <c r="N61" s="19"/>
      <c r="O61" s="19"/>
      <c r="P61" s="19"/>
      <c r="Q61" s="19"/>
      <c r="R61" s="19"/>
    </row>
    <row r="62" spans="1:18" x14ac:dyDescent="0.25">
      <c r="A62" s="325"/>
      <c r="B62" s="333">
        <v>47423</v>
      </c>
      <c r="C62" s="325"/>
      <c r="D62" s="325"/>
      <c r="E62" s="331"/>
      <c r="F62" s="325"/>
      <c r="G62" s="325"/>
      <c r="H62" s="325"/>
      <c r="I62" s="325"/>
      <c r="J62" s="325"/>
      <c r="K62" s="325"/>
      <c r="L62" s="325"/>
      <c r="M62" s="325"/>
      <c r="N62" s="19"/>
      <c r="O62" s="19"/>
      <c r="P62" s="19"/>
      <c r="Q62" s="19"/>
      <c r="R62" s="19"/>
    </row>
    <row r="63" spans="1:18" x14ac:dyDescent="0.25">
      <c r="A63" s="325"/>
      <c r="B63" s="333">
        <v>47453</v>
      </c>
      <c r="C63" s="325"/>
      <c r="D63" s="325"/>
      <c r="E63" s="331"/>
      <c r="F63" s="325"/>
      <c r="G63" s="325"/>
      <c r="H63" s="325"/>
      <c r="I63" s="325"/>
      <c r="J63" s="325"/>
      <c r="K63" s="325"/>
      <c r="L63" s="325"/>
      <c r="M63" s="325"/>
      <c r="N63" s="19"/>
      <c r="O63" s="19"/>
      <c r="P63" s="19"/>
      <c r="Q63" s="19"/>
      <c r="R63" s="19"/>
    </row>
    <row r="64" spans="1:18" ht="15.75" hidden="1" thickBot="1" x14ac:dyDescent="0.3">
      <c r="B64" s="271" t="s">
        <v>251</v>
      </c>
      <c r="C64" s="256" t="e">
        <f t="shared" ref="C64:R64" si="0">AVERAGE(C4:C63)</f>
        <v>#DIV/0!</v>
      </c>
      <c r="D64" s="256" t="e">
        <f t="shared" si="0"/>
        <v>#DIV/0!</v>
      </c>
      <c r="E64" s="256" t="e">
        <f t="shared" si="0"/>
        <v>#DIV/0!</v>
      </c>
      <c r="F64" s="256" t="e">
        <f t="shared" si="0"/>
        <v>#DIV/0!</v>
      </c>
      <c r="G64" s="256" t="e">
        <f t="shared" si="0"/>
        <v>#DIV/0!</v>
      </c>
      <c r="H64" s="256" t="e">
        <f t="shared" si="0"/>
        <v>#DIV/0!</v>
      </c>
      <c r="I64" s="256" t="e">
        <f t="shared" si="0"/>
        <v>#DIV/0!</v>
      </c>
      <c r="J64" s="256" t="e">
        <f t="shared" si="0"/>
        <v>#DIV/0!</v>
      </c>
      <c r="K64" s="256" t="e">
        <f t="shared" si="0"/>
        <v>#DIV/0!</v>
      </c>
      <c r="L64" s="256" t="e">
        <f t="shared" si="0"/>
        <v>#DIV/0!</v>
      </c>
      <c r="M64" s="256" t="e">
        <f t="shared" si="0"/>
        <v>#DIV/0!</v>
      </c>
      <c r="N64" s="272" t="e">
        <f t="shared" si="0"/>
        <v>#DIV/0!</v>
      </c>
      <c r="O64" s="272" t="e">
        <f t="shared" si="0"/>
        <v>#DIV/0!</v>
      </c>
      <c r="P64" s="272" t="e">
        <f t="shared" si="0"/>
        <v>#DIV/0!</v>
      </c>
      <c r="Q64" s="272" t="e">
        <f t="shared" si="0"/>
        <v>#DIV/0!</v>
      </c>
      <c r="R64" s="272" t="e">
        <f t="shared" si="0"/>
        <v>#DIV/0!</v>
      </c>
    </row>
    <row r="65" spans="2:18" ht="15.75" hidden="1" thickBot="1" x14ac:dyDescent="0.3">
      <c r="B65" s="271" t="s">
        <v>252</v>
      </c>
      <c r="C65" s="256">
        <f>SUM(C4:C63)</f>
        <v>0</v>
      </c>
      <c r="D65" s="256">
        <f t="shared" ref="D65:R65" si="1">SUM(D4:D63)</f>
        <v>0</v>
      </c>
      <c r="E65" s="256">
        <f t="shared" si="1"/>
        <v>0</v>
      </c>
      <c r="F65" s="256">
        <f t="shared" si="1"/>
        <v>0</v>
      </c>
      <c r="G65" s="256">
        <f t="shared" si="1"/>
        <v>0</v>
      </c>
      <c r="H65" s="256">
        <f t="shared" si="1"/>
        <v>0</v>
      </c>
      <c r="I65" s="256">
        <f t="shared" si="1"/>
        <v>0</v>
      </c>
      <c r="J65" s="256">
        <f t="shared" si="1"/>
        <v>0</v>
      </c>
      <c r="K65" s="256">
        <f t="shared" si="1"/>
        <v>0</v>
      </c>
      <c r="L65" s="256">
        <f t="shared" si="1"/>
        <v>0</v>
      </c>
      <c r="M65" s="256">
        <f t="shared" si="1"/>
        <v>0</v>
      </c>
      <c r="N65" s="256">
        <f t="shared" si="1"/>
        <v>0</v>
      </c>
      <c r="O65" s="256">
        <f t="shared" si="1"/>
        <v>0</v>
      </c>
      <c r="P65" s="256">
        <f t="shared" si="1"/>
        <v>0</v>
      </c>
      <c r="Q65" s="256">
        <f t="shared" si="1"/>
        <v>0</v>
      </c>
      <c r="R65" s="256">
        <f t="shared" si="1"/>
        <v>0</v>
      </c>
    </row>
  </sheetData>
  <sheetProtection algorithmName="SHA-512" hashValue="ivlPd+l+bk/4qI1+idxQGrZxxC/3JCmK29H5PqqGlOFv70hi1Qc9pAXK+WoWez7YzTn8AAsa1tJxEIyvjzgm3Q==" saltValue="LwCNMFN6lqS8+AV7Q21nyg==" spinCount="100000" sheet="1" objects="1" scenarios="1"/>
  <mergeCells count="15">
    <mergeCell ref="G1:R1"/>
    <mergeCell ref="A1: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7">
    <dataValidation type="whole" allowBlank="1" showInputMessage="1" showErrorMessage="1" sqref="C4:D63 F4:F63">
      <formula1>0</formula1>
      <formula2>1000000</formula2>
    </dataValidation>
    <dataValidation allowBlank="1" showInputMessage="1" showErrorMessage="1" promptTitle="INFO:" prompt="Názov metódy uveďte do bunky N3." sqref="N2"/>
    <dataValidation allowBlank="1" showInputMessage="1" showErrorMessage="1" promptTitle="INFO:" prompt="Názov metódy uveďte do bunky O3." sqref="O2"/>
    <dataValidation allowBlank="1" showInputMessage="1" showErrorMessage="1" promptTitle="INFO:" prompt="Názov metódy uveďte do bunky P3." sqref="P2"/>
    <dataValidation allowBlank="1" showInputMessage="1" showErrorMessage="1" promptTitle="INFO:" prompt="Názov metódy uveďte do bunky Q3." sqref="Q2"/>
    <dataValidation allowBlank="1" showInputMessage="1" showErrorMessage="1" promptTitle="INFO:" prompt="Názov metódy uveďte do bunky R3." sqref="R2"/>
    <dataValidation allowBlank="1" showInputMessage="1" showErrorMessage="1" promptTitle="INFO" prompt="Do buniek N3 - R3 píšte názvy použitých metód pri zbere podnetov/mapovaní potrieb" sqref="N3:R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'pomocné zoznamy'!$L$2:$L$32</xm:f>
          </x14:formula1>
          <xm:sqref>M4:M8</xm:sqref>
        </x14:dataValidation>
        <x14:dataValidation type="list" allowBlank="1" showInputMessage="1" showErrorMessage="1">
          <x14:formula1>
            <xm:f>pomocne_nove!$A$1:$A$10</xm:f>
          </x14:formula1>
          <xm:sqref>A4:A63</xm:sqref>
        </x14:dataValidation>
        <x14:dataValidation type="list" allowBlank="1" showInputMessage="1" showErrorMessage="1">
          <x14:formula1>
            <xm:f>'pomocné zoznamy'!$L$1:$L$32</xm:f>
          </x14:formula1>
          <xm:sqref>N4:R8 H4:L63 M9:R63 G4:G63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pageSetUpPr fitToPage="1"/>
  </sheetPr>
  <dimension ref="A1:X1005"/>
  <sheetViews>
    <sheetView showGridLines="0" workbookViewId="0">
      <pane ySplit="2" topLeftCell="A3" activePane="bottomLeft" state="frozen"/>
      <selection pane="bottomLeft" activeCell="O13" sqref="O13"/>
    </sheetView>
  </sheetViews>
  <sheetFormatPr defaultColWidth="14.42578125" defaultRowHeight="15" customHeight="1" x14ac:dyDescent="0.25"/>
  <cols>
    <col min="1" max="1" width="1.5703125" style="137" customWidth="1"/>
    <col min="2" max="2" width="24" style="137" customWidth="1"/>
    <col min="3" max="3" width="35.42578125" style="137" customWidth="1"/>
    <col min="4" max="4" width="27.85546875" style="137" customWidth="1"/>
    <col min="5" max="5" width="10" style="137" customWidth="1"/>
    <col min="6" max="6" width="28" style="137" customWidth="1"/>
    <col min="7" max="7" width="29.85546875" style="137" customWidth="1"/>
    <col min="8" max="8" width="22.42578125" style="137" customWidth="1"/>
    <col min="9" max="9" width="32.5703125" style="137" customWidth="1"/>
    <col min="10" max="10" width="28.85546875" style="137" customWidth="1"/>
    <col min="11" max="24" width="8.85546875" style="137" customWidth="1"/>
    <col min="25" max="16384" width="14.42578125" style="137"/>
  </cols>
  <sheetData>
    <row r="1" spans="1:24" ht="24.75" customHeight="1" x14ac:dyDescent="0.25"/>
    <row r="2" spans="1:24" ht="36" customHeight="1" x14ac:dyDescent="0.25">
      <c r="A2" s="138"/>
      <c r="B2" s="802" t="s">
        <v>804</v>
      </c>
      <c r="C2" s="803"/>
      <c r="D2" s="803"/>
      <c r="E2" s="803"/>
      <c r="F2" s="803"/>
      <c r="G2" s="803"/>
      <c r="H2" s="803"/>
      <c r="I2" s="803"/>
      <c r="J2" s="804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4" ht="39.75" customHeight="1" x14ac:dyDescent="0.25">
      <c r="B3" s="805" t="s">
        <v>805</v>
      </c>
      <c r="C3" s="803"/>
      <c r="D3" s="803"/>
      <c r="E3" s="803"/>
      <c r="F3" s="803"/>
      <c r="G3" s="803"/>
      <c r="H3" s="803"/>
      <c r="I3" s="803"/>
      <c r="J3" s="804"/>
      <c r="K3" s="139"/>
      <c r="L3" s="139"/>
    </row>
    <row r="4" spans="1:24" ht="61.5" customHeight="1" x14ac:dyDescent="0.25">
      <c r="B4" s="806" t="s">
        <v>806</v>
      </c>
      <c r="C4" s="803"/>
      <c r="D4" s="803"/>
      <c r="E4" s="803"/>
      <c r="F4" s="803"/>
      <c r="G4" s="803"/>
      <c r="H4" s="803"/>
      <c r="I4" s="803"/>
      <c r="J4" s="804"/>
      <c r="K4" s="139"/>
      <c r="L4" s="139"/>
    </row>
    <row r="5" spans="1:24" ht="60.75" customHeight="1" x14ac:dyDescent="0.25">
      <c r="B5" s="805" t="s">
        <v>807</v>
      </c>
      <c r="C5" s="803"/>
      <c r="D5" s="803"/>
      <c r="E5" s="803"/>
      <c r="F5" s="803"/>
      <c r="G5" s="803"/>
      <c r="H5" s="803"/>
      <c r="I5" s="803"/>
      <c r="J5" s="804"/>
      <c r="K5" s="139"/>
      <c r="L5" s="139"/>
    </row>
    <row r="6" spans="1:24" ht="58.5" customHeight="1" x14ac:dyDescent="0.25">
      <c r="B6" s="806" t="s">
        <v>808</v>
      </c>
      <c r="C6" s="803"/>
      <c r="D6" s="803"/>
      <c r="E6" s="803"/>
      <c r="F6" s="803"/>
      <c r="G6" s="803"/>
      <c r="H6" s="803"/>
      <c r="I6" s="803"/>
      <c r="J6" s="804"/>
      <c r="K6" s="139"/>
      <c r="L6" s="139"/>
    </row>
    <row r="7" spans="1:24" ht="15" customHeight="1" x14ac:dyDescent="0.25">
      <c r="B7" s="800" t="s">
        <v>809</v>
      </c>
      <c r="C7" s="800" t="s">
        <v>810</v>
      </c>
      <c r="D7" s="800" t="s">
        <v>811</v>
      </c>
      <c r="E7" s="800" t="s">
        <v>812</v>
      </c>
      <c r="F7" s="800" t="s">
        <v>813</v>
      </c>
      <c r="G7" s="814" t="s">
        <v>814</v>
      </c>
      <c r="H7" s="814" t="s">
        <v>815</v>
      </c>
      <c r="I7" s="814" t="s">
        <v>816</v>
      </c>
      <c r="J7" s="814" t="s">
        <v>817</v>
      </c>
    </row>
    <row r="8" spans="1:24" ht="55.5" customHeight="1" x14ac:dyDescent="0.25">
      <c r="B8" s="801"/>
      <c r="C8" s="801"/>
      <c r="D8" s="801"/>
      <c r="E8" s="801"/>
      <c r="F8" s="801"/>
      <c r="G8" s="801"/>
      <c r="H8" s="801"/>
      <c r="I8" s="801"/>
      <c r="J8" s="801"/>
    </row>
    <row r="9" spans="1:24" ht="1.5" customHeight="1" thickBot="1" x14ac:dyDescent="0.3">
      <c r="B9" s="801"/>
      <c r="C9" s="801"/>
      <c r="D9" s="801"/>
      <c r="E9" s="801"/>
      <c r="F9" s="801"/>
      <c r="G9" s="801"/>
      <c r="H9" s="801"/>
      <c r="I9" s="801"/>
      <c r="J9" s="801"/>
    </row>
    <row r="10" spans="1:24" ht="138" customHeight="1" x14ac:dyDescent="0.25">
      <c r="B10" s="807" t="s">
        <v>153</v>
      </c>
      <c r="C10" s="140" t="s">
        <v>818</v>
      </c>
      <c r="D10" s="140" t="s">
        <v>819</v>
      </c>
      <c r="E10" s="809" t="s">
        <v>820</v>
      </c>
      <c r="F10" s="811" t="s">
        <v>821</v>
      </c>
      <c r="G10" s="141" t="s">
        <v>822</v>
      </c>
      <c r="H10" s="811" t="s">
        <v>823</v>
      </c>
      <c r="I10" s="809" t="s">
        <v>824</v>
      </c>
      <c r="J10" s="812" t="s">
        <v>825</v>
      </c>
    </row>
    <row r="11" spans="1:24" ht="28.5" customHeight="1" thickBot="1" x14ac:dyDescent="0.3">
      <c r="B11" s="808"/>
      <c r="C11" s="142" t="s">
        <v>826</v>
      </c>
      <c r="D11" s="142" t="s">
        <v>827</v>
      </c>
      <c r="E11" s="810"/>
      <c r="F11" s="810"/>
      <c r="G11" s="143"/>
      <c r="H11" s="810"/>
      <c r="I11" s="810"/>
      <c r="J11" s="815"/>
    </row>
    <row r="12" spans="1:24" ht="103.5" customHeight="1" x14ac:dyDescent="0.25">
      <c r="B12" s="816" t="s">
        <v>828</v>
      </c>
      <c r="C12" s="140" t="s">
        <v>829</v>
      </c>
      <c r="D12" s="140" t="s">
        <v>830</v>
      </c>
      <c r="E12" s="809" t="s">
        <v>820</v>
      </c>
      <c r="F12" s="809" t="s">
        <v>831</v>
      </c>
      <c r="G12" s="159" t="s">
        <v>832</v>
      </c>
      <c r="H12" s="809" t="s">
        <v>833</v>
      </c>
      <c r="I12" s="809" t="s">
        <v>834</v>
      </c>
      <c r="J12" s="812" t="s">
        <v>835</v>
      </c>
    </row>
    <row r="13" spans="1:24" ht="38.25" x14ac:dyDescent="0.25">
      <c r="B13" s="817"/>
      <c r="C13" s="145" t="s">
        <v>836</v>
      </c>
      <c r="D13" s="145" t="s">
        <v>837</v>
      </c>
      <c r="E13" s="818"/>
      <c r="F13" s="818"/>
      <c r="G13" s="146"/>
      <c r="H13" s="818"/>
      <c r="I13" s="818"/>
      <c r="J13" s="813"/>
    </row>
    <row r="14" spans="1:24" ht="25.5" x14ac:dyDescent="0.25">
      <c r="B14" s="817"/>
      <c r="C14" s="147" t="s">
        <v>838</v>
      </c>
      <c r="D14" s="145" t="s">
        <v>839</v>
      </c>
      <c r="E14" s="818"/>
      <c r="F14" s="818"/>
      <c r="G14" s="146"/>
      <c r="H14" s="818"/>
      <c r="I14" s="818"/>
      <c r="J14" s="813"/>
    </row>
    <row r="15" spans="1:24" ht="21" customHeight="1" thickBot="1" x14ac:dyDescent="0.3">
      <c r="B15" s="817"/>
      <c r="C15" s="148" t="s">
        <v>840</v>
      </c>
      <c r="D15" s="149" t="s">
        <v>841</v>
      </c>
      <c r="E15" s="818"/>
      <c r="F15" s="818"/>
      <c r="G15" s="146"/>
      <c r="H15" s="818"/>
      <c r="I15" s="818"/>
      <c r="J15" s="813"/>
    </row>
    <row r="16" spans="1:24" ht="77.25" thickBot="1" x14ac:dyDescent="0.3">
      <c r="B16" s="150" t="s">
        <v>166</v>
      </c>
      <c r="C16" s="151" t="s">
        <v>842</v>
      </c>
      <c r="D16" s="151" t="s">
        <v>843</v>
      </c>
      <c r="E16" s="152" t="s">
        <v>844</v>
      </c>
      <c r="F16" s="152" t="s">
        <v>845</v>
      </c>
      <c r="G16" s="151" t="s">
        <v>846</v>
      </c>
      <c r="H16" s="152" t="s">
        <v>833</v>
      </c>
      <c r="I16" s="152" t="s">
        <v>847</v>
      </c>
      <c r="J16" s="153" t="s">
        <v>848</v>
      </c>
    </row>
    <row r="17" spans="2:10" ht="115.5" thickBot="1" x14ac:dyDescent="0.3">
      <c r="B17" s="154" t="s">
        <v>849</v>
      </c>
      <c r="C17" s="155" t="s">
        <v>850</v>
      </c>
      <c r="D17" s="146" t="s">
        <v>851</v>
      </c>
      <c r="E17" s="156" t="s">
        <v>844</v>
      </c>
      <c r="F17" s="157" t="s">
        <v>852</v>
      </c>
      <c r="G17" s="146" t="s">
        <v>853</v>
      </c>
      <c r="H17" s="156" t="s">
        <v>833</v>
      </c>
      <c r="I17" s="156" t="s">
        <v>854</v>
      </c>
      <c r="J17" s="158" t="s">
        <v>855</v>
      </c>
    </row>
    <row r="18" spans="2:10" ht="117" customHeight="1" x14ac:dyDescent="0.25">
      <c r="B18" s="819" t="s">
        <v>179</v>
      </c>
      <c r="C18" s="140" t="s">
        <v>856</v>
      </c>
      <c r="D18" s="140" t="s">
        <v>857</v>
      </c>
      <c r="E18" s="809" t="s">
        <v>844</v>
      </c>
      <c r="F18" s="809" t="s">
        <v>858</v>
      </c>
      <c r="G18" s="821" t="s">
        <v>859</v>
      </c>
      <c r="H18" s="809" t="s">
        <v>833</v>
      </c>
      <c r="I18" s="809" t="s">
        <v>854</v>
      </c>
      <c r="J18" s="812" t="s">
        <v>860</v>
      </c>
    </row>
    <row r="19" spans="2:10" ht="26.25" thickBot="1" x14ac:dyDescent="0.3">
      <c r="B19" s="820"/>
      <c r="C19" s="148" t="s">
        <v>861</v>
      </c>
      <c r="D19" s="149" t="s">
        <v>862</v>
      </c>
      <c r="E19" s="818"/>
      <c r="F19" s="818"/>
      <c r="G19" s="818"/>
      <c r="H19" s="818"/>
      <c r="I19" s="818"/>
      <c r="J19" s="813"/>
    </row>
    <row r="20" spans="2:10" ht="77.25" thickBot="1" x14ac:dyDescent="0.3">
      <c r="B20" s="150" t="s">
        <v>863</v>
      </c>
      <c r="C20" s="159" t="s">
        <v>864</v>
      </c>
      <c r="D20" s="159" t="s">
        <v>865</v>
      </c>
      <c r="E20" s="160" t="s">
        <v>844</v>
      </c>
      <c r="F20" s="160" t="s">
        <v>866</v>
      </c>
      <c r="G20" s="159" t="s">
        <v>867</v>
      </c>
      <c r="H20" s="160" t="s">
        <v>833</v>
      </c>
      <c r="I20" s="160" t="s">
        <v>847</v>
      </c>
      <c r="J20" s="161" t="s">
        <v>868</v>
      </c>
    </row>
    <row r="21" spans="2:10" ht="51.75" thickBot="1" x14ac:dyDescent="0.3">
      <c r="B21" s="162" t="s">
        <v>190</v>
      </c>
      <c r="C21" s="151" t="s">
        <v>869</v>
      </c>
      <c r="D21" s="151" t="s">
        <v>870</v>
      </c>
      <c r="E21" s="152" t="s">
        <v>844</v>
      </c>
      <c r="F21" s="152" t="s">
        <v>871</v>
      </c>
      <c r="G21" s="151" t="s">
        <v>872</v>
      </c>
      <c r="H21" s="152" t="s">
        <v>833</v>
      </c>
      <c r="I21" s="152" t="s">
        <v>847</v>
      </c>
      <c r="J21" s="163" t="s">
        <v>873</v>
      </c>
    </row>
    <row r="22" spans="2:10" ht="63" customHeight="1" x14ac:dyDescent="0.3">
      <c r="B22" s="164"/>
    </row>
    <row r="23" spans="2:10" ht="14.25" customHeight="1" x14ac:dyDescent="0.3">
      <c r="B23" s="165"/>
    </row>
    <row r="24" spans="2:10" ht="14.25" customHeight="1" x14ac:dyDescent="0.25"/>
    <row r="25" spans="2:10" ht="14.25" customHeight="1" x14ac:dyDescent="0.25"/>
    <row r="26" spans="2:10" ht="14.25" customHeight="1" x14ac:dyDescent="0.25"/>
    <row r="27" spans="2:10" ht="14.25" customHeight="1" x14ac:dyDescent="0.25"/>
    <row r="28" spans="2:10" ht="14.25" customHeight="1" x14ac:dyDescent="0.25"/>
    <row r="29" spans="2:10" ht="14.25" customHeight="1" x14ac:dyDescent="0.25"/>
    <row r="30" spans="2:10" ht="14.25" customHeight="1" x14ac:dyDescent="0.25"/>
    <row r="31" spans="2:10" ht="14.25" customHeight="1" x14ac:dyDescent="0.25"/>
    <row r="32" spans="2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33">
    <mergeCell ref="J18:J19"/>
    <mergeCell ref="B18:B19"/>
    <mergeCell ref="E18:E19"/>
    <mergeCell ref="F18:F19"/>
    <mergeCell ref="G18:G19"/>
    <mergeCell ref="H18:H19"/>
    <mergeCell ref="I18:I19"/>
    <mergeCell ref="B12:B15"/>
    <mergeCell ref="E12:E15"/>
    <mergeCell ref="F12:F15"/>
    <mergeCell ref="H12:H15"/>
    <mergeCell ref="I12:I15"/>
    <mergeCell ref="J12:J15"/>
    <mergeCell ref="G7:G9"/>
    <mergeCell ref="H7:H9"/>
    <mergeCell ref="I7:I9"/>
    <mergeCell ref="J7:J9"/>
    <mergeCell ref="J10:J11"/>
    <mergeCell ref="B10:B11"/>
    <mergeCell ref="E10:E11"/>
    <mergeCell ref="F10:F11"/>
    <mergeCell ref="H10:H11"/>
    <mergeCell ref="I10:I11"/>
    <mergeCell ref="B2:J2"/>
    <mergeCell ref="B3:J3"/>
    <mergeCell ref="B4:J4"/>
    <mergeCell ref="B5:J5"/>
    <mergeCell ref="B6:J6"/>
    <mergeCell ref="B7:B9"/>
    <mergeCell ref="C7:C9"/>
    <mergeCell ref="D7:D9"/>
    <mergeCell ref="E7:E9"/>
    <mergeCell ref="F7:F9"/>
  </mergeCells>
  <pageMargins left="0.7" right="0.7" top="0.75" bottom="0.75" header="0" footer="0"/>
  <pageSetup paperSize="9" scale="5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pageSetUpPr fitToPage="1"/>
  </sheetPr>
  <dimension ref="A1:X1005"/>
  <sheetViews>
    <sheetView showGridLines="0" workbookViewId="0">
      <pane ySplit="2" topLeftCell="A3" activePane="bottomLeft" state="frozen"/>
      <selection pane="bottomLeft" activeCell="L12" sqref="L12"/>
    </sheetView>
  </sheetViews>
  <sheetFormatPr defaultColWidth="14.42578125" defaultRowHeight="15" customHeight="1" x14ac:dyDescent="0.25"/>
  <cols>
    <col min="1" max="1" width="1.5703125" style="137" customWidth="1"/>
    <col min="2" max="2" width="24" style="137" customWidth="1"/>
    <col min="3" max="3" width="35.42578125" style="137" customWidth="1"/>
    <col min="4" max="4" width="27.85546875" style="137" customWidth="1"/>
    <col min="5" max="5" width="10" style="137" customWidth="1"/>
    <col min="6" max="6" width="28" style="137" customWidth="1"/>
    <col min="7" max="7" width="29.85546875" style="137" customWidth="1"/>
    <col min="8" max="8" width="22.42578125" style="137" customWidth="1"/>
    <col min="9" max="9" width="32.5703125" style="137" customWidth="1"/>
    <col min="10" max="10" width="28.85546875" style="137" customWidth="1"/>
    <col min="11" max="24" width="8.85546875" style="137" customWidth="1"/>
    <col min="25" max="16384" width="14.42578125" style="137"/>
  </cols>
  <sheetData>
    <row r="1" spans="1:24" ht="24.75" customHeight="1" x14ac:dyDescent="0.25"/>
    <row r="2" spans="1:24" ht="36" customHeight="1" x14ac:dyDescent="0.25">
      <c r="A2" s="138"/>
      <c r="B2" s="802" t="s">
        <v>804</v>
      </c>
      <c r="C2" s="803"/>
      <c r="D2" s="803"/>
      <c r="E2" s="803"/>
      <c r="F2" s="803"/>
      <c r="G2" s="803"/>
      <c r="H2" s="803"/>
      <c r="I2" s="803"/>
      <c r="J2" s="804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4" ht="39.75" customHeight="1" x14ac:dyDescent="0.25">
      <c r="B3" s="805" t="s">
        <v>805</v>
      </c>
      <c r="C3" s="803"/>
      <c r="D3" s="803"/>
      <c r="E3" s="803"/>
      <c r="F3" s="803"/>
      <c r="G3" s="803"/>
      <c r="H3" s="803"/>
      <c r="I3" s="803"/>
      <c r="J3" s="804"/>
      <c r="K3" s="139"/>
      <c r="L3" s="139"/>
    </row>
    <row r="4" spans="1:24" ht="61.5" customHeight="1" x14ac:dyDescent="0.25">
      <c r="B4" s="806" t="s">
        <v>806</v>
      </c>
      <c r="C4" s="803"/>
      <c r="D4" s="803"/>
      <c r="E4" s="803"/>
      <c r="F4" s="803"/>
      <c r="G4" s="803"/>
      <c r="H4" s="803"/>
      <c r="I4" s="803"/>
      <c r="J4" s="804"/>
      <c r="K4" s="139"/>
      <c r="L4" s="139"/>
    </row>
    <row r="5" spans="1:24" ht="60.75" customHeight="1" x14ac:dyDescent="0.25">
      <c r="B5" s="805" t="s">
        <v>807</v>
      </c>
      <c r="C5" s="803"/>
      <c r="D5" s="803"/>
      <c r="E5" s="803"/>
      <c r="F5" s="803"/>
      <c r="G5" s="803"/>
      <c r="H5" s="803"/>
      <c r="I5" s="803"/>
      <c r="J5" s="804"/>
      <c r="K5" s="139"/>
      <c r="L5" s="139"/>
    </row>
    <row r="6" spans="1:24" ht="58.5" customHeight="1" x14ac:dyDescent="0.25">
      <c r="B6" s="806" t="s">
        <v>808</v>
      </c>
      <c r="C6" s="803"/>
      <c r="D6" s="803"/>
      <c r="E6" s="803"/>
      <c r="F6" s="803"/>
      <c r="G6" s="803"/>
      <c r="H6" s="803"/>
      <c r="I6" s="803"/>
      <c r="J6" s="804"/>
      <c r="K6" s="139"/>
      <c r="L6" s="139"/>
    </row>
    <row r="7" spans="1:24" ht="15" customHeight="1" x14ac:dyDescent="0.25">
      <c r="B7" s="800" t="s">
        <v>809</v>
      </c>
      <c r="C7" s="800" t="s">
        <v>810</v>
      </c>
      <c r="D7" s="800" t="s">
        <v>811</v>
      </c>
      <c r="E7" s="800" t="s">
        <v>812</v>
      </c>
      <c r="F7" s="800" t="s">
        <v>813</v>
      </c>
      <c r="G7" s="814" t="s">
        <v>814</v>
      </c>
      <c r="H7" s="814" t="s">
        <v>815</v>
      </c>
      <c r="I7" s="814" t="s">
        <v>816</v>
      </c>
      <c r="J7" s="814" t="s">
        <v>817</v>
      </c>
    </row>
    <row r="8" spans="1:24" ht="55.5" customHeight="1" x14ac:dyDescent="0.25">
      <c r="B8" s="801"/>
      <c r="C8" s="801"/>
      <c r="D8" s="801"/>
      <c r="E8" s="801"/>
      <c r="F8" s="801"/>
      <c r="G8" s="801"/>
      <c r="H8" s="801"/>
      <c r="I8" s="801"/>
      <c r="J8" s="801"/>
    </row>
    <row r="9" spans="1:24" ht="1.5" customHeight="1" thickBot="1" x14ac:dyDescent="0.3">
      <c r="B9" s="801"/>
      <c r="C9" s="801"/>
      <c r="D9" s="801"/>
      <c r="E9" s="801"/>
      <c r="F9" s="801"/>
      <c r="G9" s="801"/>
      <c r="H9" s="801"/>
      <c r="I9" s="801"/>
      <c r="J9" s="801"/>
    </row>
    <row r="10" spans="1:24" ht="138" customHeight="1" x14ac:dyDescent="0.25">
      <c r="B10" s="807" t="s">
        <v>153</v>
      </c>
      <c r="C10" s="140" t="s">
        <v>818</v>
      </c>
      <c r="D10" s="140" t="s">
        <v>819</v>
      </c>
      <c r="E10" s="809" t="s">
        <v>820</v>
      </c>
      <c r="F10" s="811" t="s">
        <v>821</v>
      </c>
      <c r="G10" s="141" t="s">
        <v>822</v>
      </c>
      <c r="H10" s="811" t="s">
        <v>823</v>
      </c>
      <c r="I10" s="809" t="s">
        <v>824</v>
      </c>
      <c r="J10" s="812" t="s">
        <v>825</v>
      </c>
    </row>
    <row r="11" spans="1:24" ht="28.5" customHeight="1" thickBot="1" x14ac:dyDescent="0.3">
      <c r="B11" s="808"/>
      <c r="C11" s="142" t="s">
        <v>826</v>
      </c>
      <c r="D11" s="142" t="s">
        <v>827</v>
      </c>
      <c r="E11" s="810"/>
      <c r="F11" s="810"/>
      <c r="G11" s="143"/>
      <c r="H11" s="810"/>
      <c r="I11" s="810"/>
      <c r="J11" s="815"/>
    </row>
    <row r="12" spans="1:24" ht="103.5" customHeight="1" x14ac:dyDescent="0.25">
      <c r="B12" s="816" t="s">
        <v>828</v>
      </c>
      <c r="C12" s="140" t="s">
        <v>829</v>
      </c>
      <c r="D12" s="140" t="s">
        <v>830</v>
      </c>
      <c r="E12" s="809" t="s">
        <v>820</v>
      </c>
      <c r="F12" s="809" t="s">
        <v>831</v>
      </c>
      <c r="G12" s="144" t="s">
        <v>832</v>
      </c>
      <c r="H12" s="809" t="s">
        <v>833</v>
      </c>
      <c r="I12" s="809" t="s">
        <v>834</v>
      </c>
      <c r="J12" s="812" t="s">
        <v>835</v>
      </c>
    </row>
    <row r="13" spans="1:24" ht="38.25" x14ac:dyDescent="0.25">
      <c r="B13" s="817"/>
      <c r="C13" s="145" t="s">
        <v>836</v>
      </c>
      <c r="D13" s="145" t="s">
        <v>837</v>
      </c>
      <c r="E13" s="818"/>
      <c r="F13" s="818"/>
      <c r="G13" s="146"/>
      <c r="H13" s="818"/>
      <c r="I13" s="818"/>
      <c r="J13" s="813"/>
    </row>
    <row r="14" spans="1:24" ht="25.5" x14ac:dyDescent="0.25">
      <c r="B14" s="817"/>
      <c r="C14" s="147" t="s">
        <v>838</v>
      </c>
      <c r="D14" s="145" t="s">
        <v>839</v>
      </c>
      <c r="E14" s="818"/>
      <c r="F14" s="818"/>
      <c r="G14" s="146"/>
      <c r="H14" s="818"/>
      <c r="I14" s="818"/>
      <c r="J14" s="813"/>
    </row>
    <row r="15" spans="1:24" ht="21" customHeight="1" thickBot="1" x14ac:dyDescent="0.3">
      <c r="B15" s="817"/>
      <c r="C15" s="148" t="s">
        <v>840</v>
      </c>
      <c r="D15" s="149" t="s">
        <v>841</v>
      </c>
      <c r="E15" s="818"/>
      <c r="F15" s="818"/>
      <c r="G15" s="146"/>
      <c r="H15" s="818"/>
      <c r="I15" s="818"/>
      <c r="J15" s="813"/>
    </row>
    <row r="16" spans="1:24" ht="77.25" thickBot="1" x14ac:dyDescent="0.3">
      <c r="B16" s="150" t="s">
        <v>166</v>
      </c>
      <c r="C16" s="151" t="s">
        <v>842</v>
      </c>
      <c r="D16" s="151" t="s">
        <v>843</v>
      </c>
      <c r="E16" s="152" t="s">
        <v>844</v>
      </c>
      <c r="F16" s="152" t="s">
        <v>845</v>
      </c>
      <c r="G16" s="151" t="s">
        <v>846</v>
      </c>
      <c r="H16" s="152" t="s">
        <v>833</v>
      </c>
      <c r="I16" s="152" t="s">
        <v>847</v>
      </c>
      <c r="J16" s="153" t="s">
        <v>848</v>
      </c>
    </row>
    <row r="17" spans="2:10" ht="115.5" thickBot="1" x14ac:dyDescent="0.3">
      <c r="B17" s="154" t="s">
        <v>849</v>
      </c>
      <c r="C17" s="155" t="s">
        <v>850</v>
      </c>
      <c r="D17" s="146" t="s">
        <v>851</v>
      </c>
      <c r="E17" s="156" t="s">
        <v>844</v>
      </c>
      <c r="F17" s="157" t="s">
        <v>852</v>
      </c>
      <c r="G17" s="146" t="s">
        <v>853</v>
      </c>
      <c r="H17" s="156" t="s">
        <v>833</v>
      </c>
      <c r="I17" s="156" t="s">
        <v>854</v>
      </c>
      <c r="J17" s="158" t="s">
        <v>855</v>
      </c>
    </row>
    <row r="18" spans="2:10" ht="117" customHeight="1" x14ac:dyDescent="0.25">
      <c r="B18" s="819" t="s">
        <v>179</v>
      </c>
      <c r="C18" s="140" t="s">
        <v>856</v>
      </c>
      <c r="D18" s="140" t="s">
        <v>857</v>
      </c>
      <c r="E18" s="809" t="s">
        <v>844</v>
      </c>
      <c r="F18" s="809" t="s">
        <v>858</v>
      </c>
      <c r="G18" s="821" t="s">
        <v>859</v>
      </c>
      <c r="H18" s="809" t="s">
        <v>833</v>
      </c>
      <c r="I18" s="809" t="s">
        <v>854</v>
      </c>
      <c r="J18" s="812" t="s">
        <v>860</v>
      </c>
    </row>
    <row r="19" spans="2:10" ht="26.25" thickBot="1" x14ac:dyDescent="0.3">
      <c r="B19" s="820"/>
      <c r="C19" s="148" t="s">
        <v>861</v>
      </c>
      <c r="D19" s="149" t="s">
        <v>862</v>
      </c>
      <c r="E19" s="818"/>
      <c r="F19" s="818"/>
      <c r="G19" s="818"/>
      <c r="H19" s="818"/>
      <c r="I19" s="818"/>
      <c r="J19" s="813"/>
    </row>
    <row r="20" spans="2:10" ht="77.25" thickBot="1" x14ac:dyDescent="0.3">
      <c r="B20" s="150" t="s">
        <v>863</v>
      </c>
      <c r="C20" s="144" t="s">
        <v>864</v>
      </c>
      <c r="D20" s="144" t="s">
        <v>865</v>
      </c>
      <c r="E20" s="160" t="s">
        <v>844</v>
      </c>
      <c r="F20" s="160" t="s">
        <v>866</v>
      </c>
      <c r="G20" s="144" t="s">
        <v>867</v>
      </c>
      <c r="H20" s="160" t="s">
        <v>833</v>
      </c>
      <c r="I20" s="160" t="s">
        <v>847</v>
      </c>
      <c r="J20" s="161" t="s">
        <v>868</v>
      </c>
    </row>
    <row r="21" spans="2:10" ht="51.75" thickBot="1" x14ac:dyDescent="0.3">
      <c r="B21" s="162" t="s">
        <v>190</v>
      </c>
      <c r="C21" s="151" t="s">
        <v>869</v>
      </c>
      <c r="D21" s="151" t="s">
        <v>870</v>
      </c>
      <c r="E21" s="152" t="s">
        <v>844</v>
      </c>
      <c r="F21" s="152" t="s">
        <v>871</v>
      </c>
      <c r="G21" s="151" t="s">
        <v>872</v>
      </c>
      <c r="H21" s="152" t="s">
        <v>833</v>
      </c>
      <c r="I21" s="152" t="s">
        <v>847</v>
      </c>
      <c r="J21" s="163" t="s">
        <v>873</v>
      </c>
    </row>
    <row r="22" spans="2:10" ht="63" customHeight="1" x14ac:dyDescent="0.3">
      <c r="B22" s="164"/>
    </row>
    <row r="23" spans="2:10" ht="14.25" customHeight="1" x14ac:dyDescent="0.3">
      <c r="B23" s="165"/>
    </row>
    <row r="24" spans="2:10" ht="14.25" customHeight="1" x14ac:dyDescent="0.25"/>
    <row r="25" spans="2:10" ht="14.25" customHeight="1" x14ac:dyDescent="0.25"/>
    <row r="26" spans="2:10" ht="14.25" customHeight="1" x14ac:dyDescent="0.25"/>
    <row r="27" spans="2:10" ht="14.25" customHeight="1" x14ac:dyDescent="0.25"/>
    <row r="28" spans="2:10" ht="14.25" customHeight="1" x14ac:dyDescent="0.25"/>
    <row r="29" spans="2:10" ht="14.25" customHeight="1" x14ac:dyDescent="0.25"/>
    <row r="30" spans="2:10" ht="14.25" customHeight="1" x14ac:dyDescent="0.25"/>
    <row r="31" spans="2:10" ht="14.25" customHeight="1" x14ac:dyDescent="0.25"/>
    <row r="32" spans="2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33">
    <mergeCell ref="B7:B9"/>
    <mergeCell ref="C7:C9"/>
    <mergeCell ref="D7:D9"/>
    <mergeCell ref="E7:E9"/>
    <mergeCell ref="F7:F9"/>
    <mergeCell ref="B2:J2"/>
    <mergeCell ref="B3:J3"/>
    <mergeCell ref="B4:J4"/>
    <mergeCell ref="B5:J5"/>
    <mergeCell ref="B6:J6"/>
    <mergeCell ref="B10:B11"/>
    <mergeCell ref="E10:E11"/>
    <mergeCell ref="F10:F11"/>
    <mergeCell ref="H10:H11"/>
    <mergeCell ref="I10:I11"/>
    <mergeCell ref="J12:J15"/>
    <mergeCell ref="G7:G9"/>
    <mergeCell ref="H7:H9"/>
    <mergeCell ref="I7:I9"/>
    <mergeCell ref="J7:J9"/>
    <mergeCell ref="J10:J11"/>
    <mergeCell ref="B12:B15"/>
    <mergeCell ref="E12:E15"/>
    <mergeCell ref="F12:F15"/>
    <mergeCell ref="H12:H15"/>
    <mergeCell ref="I12:I15"/>
    <mergeCell ref="J18:J19"/>
    <mergeCell ref="B18:B19"/>
    <mergeCell ref="E18:E19"/>
    <mergeCell ref="F18:F19"/>
    <mergeCell ref="G18:G19"/>
    <mergeCell ref="H18:H19"/>
    <mergeCell ref="I18:I19"/>
  </mergeCells>
  <pageMargins left="0.7" right="0.7" top="0.75" bottom="0.75" header="0" footer="0"/>
  <pageSetup paperSize="9" scale="5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rgb="FF0099FF"/>
  </sheetPr>
  <dimension ref="I1:P44"/>
  <sheetViews>
    <sheetView zoomScale="85" zoomScaleNormal="85" workbookViewId="0">
      <selection activeCell="I13" sqref="I13"/>
    </sheetView>
  </sheetViews>
  <sheetFormatPr defaultColWidth="9.140625" defaultRowHeight="15" x14ac:dyDescent="0.25"/>
  <cols>
    <col min="1" max="4" width="16.5703125" style="9" customWidth="1"/>
    <col min="5" max="5" width="15.42578125" style="9" customWidth="1"/>
    <col min="6" max="6" width="25.140625" style="9" customWidth="1"/>
    <col min="7" max="7" width="72.140625" style="9" customWidth="1"/>
    <col min="8" max="8" width="23.42578125" style="9" customWidth="1"/>
    <col min="9" max="9" width="57.42578125" style="9" customWidth="1"/>
    <col min="10" max="11" width="8.85546875" style="9" customWidth="1"/>
    <col min="12" max="13" width="17.5703125" style="9" customWidth="1"/>
    <col min="14" max="14" width="25.5703125" style="9" customWidth="1"/>
    <col min="15" max="15" width="73.5703125" style="9" customWidth="1"/>
    <col min="16" max="16" width="24.5703125" style="9" customWidth="1"/>
    <col min="17" max="16384" width="9.140625" style="9"/>
  </cols>
  <sheetData>
    <row r="1" spans="9:16" ht="22.5" thickTop="1" thickBot="1" x14ac:dyDescent="0.4">
      <c r="I1" s="8"/>
      <c r="J1" s="8"/>
      <c r="K1" s="8"/>
      <c r="L1" s="831" t="s">
        <v>145</v>
      </c>
      <c r="M1" s="832"/>
      <c r="N1" s="832"/>
      <c r="O1" s="832"/>
      <c r="P1" s="833"/>
    </row>
    <row r="2" spans="9:16" ht="43.35" customHeight="1" thickTop="1" x14ac:dyDescent="0.25">
      <c r="I2" s="13"/>
      <c r="L2" s="824" t="s">
        <v>200</v>
      </c>
      <c r="M2" s="825"/>
      <c r="N2" s="825"/>
      <c r="O2" s="825"/>
      <c r="P2" s="826"/>
    </row>
    <row r="3" spans="9:16" ht="51" customHeight="1" x14ac:dyDescent="0.25">
      <c r="I3" s="12"/>
      <c r="L3" s="827" t="s">
        <v>199</v>
      </c>
      <c r="M3" s="828"/>
      <c r="N3" s="828"/>
      <c r="O3" s="828"/>
      <c r="P3" s="829"/>
    </row>
    <row r="4" spans="9:16" ht="20.45" customHeight="1" x14ac:dyDescent="0.25">
      <c r="L4" s="56" t="s">
        <v>156</v>
      </c>
      <c r="M4" s="837"/>
      <c r="N4" s="837"/>
      <c r="O4" s="837"/>
      <c r="P4" s="57"/>
    </row>
    <row r="5" spans="9:16" ht="23.1" customHeight="1" x14ac:dyDescent="0.25">
      <c r="L5" s="56" t="s">
        <v>146</v>
      </c>
      <c r="M5" s="17"/>
      <c r="N5" s="17"/>
      <c r="O5" s="17"/>
      <c r="P5" s="57"/>
    </row>
    <row r="6" spans="9:16" ht="23.1" customHeight="1" x14ac:dyDescent="0.25">
      <c r="L6" s="56" t="s">
        <v>147</v>
      </c>
      <c r="M6" s="17"/>
      <c r="N6" s="17"/>
      <c r="O6" s="17"/>
      <c r="P6" s="57"/>
    </row>
    <row r="7" spans="9:16" ht="23.45" customHeight="1" x14ac:dyDescent="0.25">
      <c r="L7" s="838" t="s">
        <v>148</v>
      </c>
      <c r="M7" s="839"/>
      <c r="N7" s="17"/>
      <c r="O7" s="17"/>
      <c r="P7" s="57"/>
    </row>
    <row r="8" spans="9:16" ht="18.600000000000001" customHeight="1" x14ac:dyDescent="0.25">
      <c r="L8" s="838" t="s">
        <v>202</v>
      </c>
      <c r="M8" s="839"/>
      <c r="N8" s="839"/>
      <c r="O8" s="17"/>
      <c r="P8" s="57"/>
    </row>
    <row r="9" spans="9:16" ht="30" customHeight="1" x14ac:dyDescent="0.25">
      <c r="I9" s="10"/>
      <c r="J9" s="10"/>
      <c r="K9" s="10"/>
      <c r="L9" s="834" t="s">
        <v>201</v>
      </c>
      <c r="M9" s="835"/>
      <c r="N9" s="835"/>
      <c r="O9" s="835"/>
      <c r="P9" s="836"/>
    </row>
    <row r="10" spans="9:16" ht="15.75" thickBot="1" x14ac:dyDescent="0.3">
      <c r="I10" s="11"/>
      <c r="J10" s="11"/>
      <c r="K10" s="11"/>
      <c r="L10" s="58"/>
      <c r="M10" s="59"/>
      <c r="N10" s="59"/>
      <c r="O10" s="59"/>
      <c r="P10" s="60"/>
    </row>
    <row r="11" spans="9:16" ht="80.099999999999994" customHeight="1" thickTop="1" x14ac:dyDescent="0.25">
      <c r="L11" s="61" t="s">
        <v>149</v>
      </c>
      <c r="M11" s="62" t="s">
        <v>150</v>
      </c>
      <c r="N11" s="62" t="s">
        <v>151</v>
      </c>
      <c r="O11" s="62" t="s">
        <v>155</v>
      </c>
      <c r="P11" s="63" t="s">
        <v>152</v>
      </c>
    </row>
    <row r="12" spans="9:16" ht="128.44999999999999" customHeight="1" x14ac:dyDescent="0.25">
      <c r="L12" s="830" t="s">
        <v>153</v>
      </c>
      <c r="M12" s="22" t="s">
        <v>171</v>
      </c>
      <c r="N12" s="22" t="s">
        <v>172</v>
      </c>
      <c r="O12" s="21"/>
      <c r="P12" s="23" t="s">
        <v>154</v>
      </c>
    </row>
    <row r="13" spans="9:16" ht="44.45" customHeight="1" x14ac:dyDescent="0.25">
      <c r="L13" s="830"/>
      <c r="M13" s="22"/>
      <c r="N13" s="22" t="s">
        <v>157</v>
      </c>
      <c r="O13" s="22"/>
      <c r="P13" s="24"/>
    </row>
    <row r="14" spans="9:16" ht="60.6" customHeight="1" x14ac:dyDescent="0.25">
      <c r="L14" s="830"/>
      <c r="M14" s="22"/>
      <c r="N14" s="22" t="s">
        <v>158</v>
      </c>
      <c r="O14" s="22"/>
      <c r="P14" s="24"/>
    </row>
    <row r="15" spans="9:16" ht="56.1" customHeight="1" x14ac:dyDescent="0.25">
      <c r="L15" s="830"/>
      <c r="M15" s="22"/>
      <c r="N15" s="22" t="s">
        <v>159</v>
      </c>
      <c r="O15" s="22"/>
      <c r="P15" s="24"/>
    </row>
    <row r="16" spans="9:16" ht="47.1" customHeight="1" x14ac:dyDescent="0.25">
      <c r="L16" s="830"/>
      <c r="M16" s="22"/>
      <c r="N16" s="21" t="s">
        <v>160</v>
      </c>
      <c r="O16" s="22"/>
      <c r="P16" s="24"/>
    </row>
    <row r="17" spans="12:16" ht="60.6" customHeight="1" x14ac:dyDescent="0.25">
      <c r="L17" s="830" t="s">
        <v>161</v>
      </c>
      <c r="M17" s="25" t="s">
        <v>165</v>
      </c>
      <c r="N17" s="21" t="s">
        <v>162</v>
      </c>
      <c r="O17" s="22"/>
      <c r="P17" s="24"/>
    </row>
    <row r="18" spans="12:16" ht="73.349999999999994" customHeight="1" x14ac:dyDescent="0.25">
      <c r="L18" s="830"/>
      <c r="M18" s="22"/>
      <c r="N18" s="21" t="s">
        <v>163</v>
      </c>
      <c r="O18" s="22"/>
      <c r="P18" s="24"/>
    </row>
    <row r="19" spans="12:16" x14ac:dyDescent="0.25">
      <c r="L19" s="830"/>
      <c r="M19" s="22"/>
      <c r="N19" s="21" t="s">
        <v>164</v>
      </c>
      <c r="O19" s="22"/>
      <c r="P19" s="24"/>
    </row>
    <row r="20" spans="12:16" x14ac:dyDescent="0.25">
      <c r="L20" s="830"/>
      <c r="M20" s="26"/>
      <c r="N20" s="26"/>
      <c r="O20" s="26"/>
      <c r="P20" s="27"/>
    </row>
    <row r="21" spans="12:16" ht="63.6" customHeight="1" x14ac:dyDescent="0.25">
      <c r="L21" s="830" t="s">
        <v>166</v>
      </c>
      <c r="M21" s="21" t="s">
        <v>170</v>
      </c>
      <c r="N21" s="22" t="s">
        <v>167</v>
      </c>
      <c r="O21" s="22"/>
      <c r="P21" s="24"/>
    </row>
    <row r="22" spans="12:16" ht="54.6" customHeight="1" x14ac:dyDescent="0.25">
      <c r="L22" s="830"/>
      <c r="M22" s="22"/>
      <c r="N22" s="22" t="s">
        <v>168</v>
      </c>
      <c r="O22" s="22"/>
      <c r="P22" s="24"/>
    </row>
    <row r="23" spans="12:16" ht="45.6" customHeight="1" x14ac:dyDescent="0.25">
      <c r="L23" s="830"/>
      <c r="M23" s="22"/>
      <c r="N23" s="22" t="s">
        <v>169</v>
      </c>
      <c r="O23" s="22"/>
      <c r="P23" s="24"/>
    </row>
    <row r="24" spans="12:16" x14ac:dyDescent="0.25">
      <c r="L24" s="830"/>
      <c r="M24" s="22"/>
      <c r="N24" s="22"/>
      <c r="O24" s="22"/>
      <c r="P24" s="24"/>
    </row>
    <row r="25" spans="12:16" x14ac:dyDescent="0.25">
      <c r="L25" s="830"/>
      <c r="M25" s="22"/>
      <c r="N25" s="22"/>
      <c r="O25" s="22"/>
      <c r="P25" s="24"/>
    </row>
    <row r="26" spans="12:16" x14ac:dyDescent="0.25">
      <c r="L26" s="830"/>
      <c r="M26" s="22"/>
      <c r="N26" s="22"/>
      <c r="O26" s="22"/>
      <c r="P26" s="24"/>
    </row>
    <row r="27" spans="12:16" ht="64.349999999999994" customHeight="1" x14ac:dyDescent="0.25">
      <c r="L27" s="822" t="s">
        <v>178</v>
      </c>
      <c r="M27" s="21" t="s">
        <v>177</v>
      </c>
      <c r="N27" s="22" t="s">
        <v>173</v>
      </c>
      <c r="O27" s="22"/>
      <c r="P27" s="24" t="s">
        <v>174</v>
      </c>
    </row>
    <row r="28" spans="12:16" ht="30" x14ac:dyDescent="0.25">
      <c r="L28" s="822"/>
      <c r="M28" s="22"/>
      <c r="N28" s="22" t="s">
        <v>175</v>
      </c>
      <c r="O28" s="22"/>
      <c r="P28" s="24"/>
    </row>
    <row r="29" spans="12:16" ht="30" x14ac:dyDescent="0.25">
      <c r="L29" s="822"/>
      <c r="M29" s="22"/>
      <c r="N29" s="22" t="s">
        <v>176</v>
      </c>
      <c r="O29" s="22"/>
      <c r="P29" s="24"/>
    </row>
    <row r="30" spans="12:16" x14ac:dyDescent="0.25">
      <c r="L30" s="822"/>
      <c r="M30" s="22"/>
      <c r="N30" s="22"/>
      <c r="O30" s="22"/>
      <c r="P30" s="24"/>
    </row>
    <row r="31" spans="12:16" ht="66.599999999999994" customHeight="1" x14ac:dyDescent="0.25">
      <c r="L31" s="822" t="s">
        <v>179</v>
      </c>
      <c r="M31" s="21" t="s">
        <v>184</v>
      </c>
      <c r="N31" s="22" t="s">
        <v>180</v>
      </c>
      <c r="O31" s="22"/>
      <c r="P31" s="24" t="s">
        <v>181</v>
      </c>
    </row>
    <row r="32" spans="12:16" ht="53.45" customHeight="1" x14ac:dyDescent="0.25">
      <c r="L32" s="822"/>
      <c r="M32" s="22"/>
      <c r="N32" s="22" t="s">
        <v>182</v>
      </c>
      <c r="O32" s="22"/>
      <c r="P32" s="24"/>
    </row>
    <row r="33" spans="12:16" ht="44.1" customHeight="1" x14ac:dyDescent="0.25">
      <c r="L33" s="822"/>
      <c r="M33" s="22"/>
      <c r="N33" s="22" t="s">
        <v>183</v>
      </c>
      <c r="O33" s="22"/>
      <c r="P33" s="24"/>
    </row>
    <row r="34" spans="12:16" x14ac:dyDescent="0.25">
      <c r="L34" s="822"/>
      <c r="M34" s="22"/>
      <c r="N34" s="22"/>
      <c r="O34" s="22"/>
      <c r="P34" s="24"/>
    </row>
    <row r="35" spans="12:16" ht="63" customHeight="1" x14ac:dyDescent="0.25">
      <c r="L35" s="822" t="s">
        <v>188</v>
      </c>
      <c r="M35" s="21" t="s">
        <v>189</v>
      </c>
      <c r="N35" s="22" t="s">
        <v>185</v>
      </c>
      <c r="O35" s="22"/>
      <c r="P35" s="24" t="s">
        <v>186</v>
      </c>
    </row>
    <row r="36" spans="12:16" ht="50.45" customHeight="1" x14ac:dyDescent="0.25">
      <c r="L36" s="822"/>
      <c r="M36" s="22"/>
      <c r="N36" s="22" t="s">
        <v>187</v>
      </c>
      <c r="O36" s="22"/>
      <c r="P36" s="24"/>
    </row>
    <row r="37" spans="12:16" x14ac:dyDescent="0.25">
      <c r="L37" s="822"/>
      <c r="M37" s="22"/>
      <c r="N37" s="22"/>
      <c r="O37" s="22"/>
      <c r="P37" s="24"/>
    </row>
    <row r="38" spans="12:16" x14ac:dyDescent="0.25">
      <c r="L38" s="822"/>
      <c r="M38" s="22"/>
      <c r="N38" s="22"/>
      <c r="O38" s="22"/>
      <c r="P38" s="24"/>
    </row>
    <row r="39" spans="12:16" ht="65.099999999999994" customHeight="1" x14ac:dyDescent="0.25">
      <c r="L39" s="822" t="s">
        <v>190</v>
      </c>
      <c r="M39" s="21" t="s">
        <v>189</v>
      </c>
      <c r="N39" s="22" t="s">
        <v>191</v>
      </c>
      <c r="O39" s="22"/>
      <c r="P39" s="24" t="s">
        <v>192</v>
      </c>
    </row>
    <row r="40" spans="12:16" ht="27" customHeight="1" x14ac:dyDescent="0.25">
      <c r="L40" s="822"/>
      <c r="M40" s="22"/>
      <c r="N40" s="22" t="s">
        <v>193</v>
      </c>
      <c r="O40" s="22"/>
      <c r="P40" s="24"/>
    </row>
    <row r="41" spans="12:16" ht="31.35" customHeight="1" x14ac:dyDescent="0.25">
      <c r="L41" s="822"/>
      <c r="M41" s="22"/>
      <c r="N41" s="22" t="s">
        <v>194</v>
      </c>
      <c r="O41" s="22"/>
      <c r="P41" s="24"/>
    </row>
    <row r="42" spans="12:16" ht="96.6" customHeight="1" x14ac:dyDescent="0.25">
      <c r="L42" s="822" t="s">
        <v>195</v>
      </c>
      <c r="M42" s="22" t="s">
        <v>196</v>
      </c>
      <c r="N42" s="22" t="s">
        <v>197</v>
      </c>
      <c r="O42" s="22"/>
      <c r="P42" s="24" t="s">
        <v>186</v>
      </c>
    </row>
    <row r="43" spans="12:16" ht="92.1" customHeight="1" thickBot="1" x14ac:dyDescent="0.3">
      <c r="L43" s="823"/>
      <c r="M43" s="28"/>
      <c r="N43" s="28" t="s">
        <v>198</v>
      </c>
      <c r="O43" s="28"/>
      <c r="P43" s="29"/>
    </row>
    <row r="44" spans="12:16" ht="15.75" thickTop="1" x14ac:dyDescent="0.25"/>
  </sheetData>
  <mergeCells count="15">
    <mergeCell ref="L1:P1"/>
    <mergeCell ref="L12:L16"/>
    <mergeCell ref="L9:P9"/>
    <mergeCell ref="M4:O4"/>
    <mergeCell ref="L7:M7"/>
    <mergeCell ref="L8:N8"/>
    <mergeCell ref="L42:L43"/>
    <mergeCell ref="L2:P2"/>
    <mergeCell ref="L3:P3"/>
    <mergeCell ref="L35:L38"/>
    <mergeCell ref="L39:L41"/>
    <mergeCell ref="L27:L30"/>
    <mergeCell ref="L31:L34"/>
    <mergeCell ref="L17:L20"/>
    <mergeCell ref="L21:L2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tabColor rgb="FF0099FF"/>
  </sheetPr>
  <dimension ref="A1:P140"/>
  <sheetViews>
    <sheetView topLeftCell="J1" zoomScale="85" zoomScaleNormal="85" workbookViewId="0"/>
  </sheetViews>
  <sheetFormatPr defaultColWidth="9.140625" defaultRowHeight="15" x14ac:dyDescent="0.25"/>
  <cols>
    <col min="1" max="7" width="25.85546875" style="9" customWidth="1"/>
    <col min="8" max="8" width="23.42578125" style="9" customWidth="1"/>
    <col min="9" max="9" width="57.42578125" style="9" customWidth="1"/>
    <col min="10" max="11" width="8.85546875" style="9" customWidth="1"/>
    <col min="12" max="13" width="17.5703125" style="9" customWidth="1"/>
    <col min="14" max="14" width="25.5703125" style="9" customWidth="1"/>
    <col min="15" max="15" width="73.5703125" style="9" customWidth="1"/>
    <col min="16" max="16" width="24.5703125" style="9" customWidth="1"/>
    <col min="17" max="16384" width="9.140625" style="9"/>
  </cols>
  <sheetData>
    <row r="1" spans="1:16" ht="50.1" customHeight="1" thickTop="1" thickBot="1" x14ac:dyDescent="0.4">
      <c r="A1" s="207" t="s">
        <v>896</v>
      </c>
      <c r="B1" s="208"/>
      <c r="C1" s="870"/>
      <c r="D1" s="870"/>
      <c r="E1" s="870"/>
      <c r="F1" s="870"/>
      <c r="G1" s="871"/>
      <c r="H1" s="456" t="s">
        <v>263</v>
      </c>
      <c r="I1" s="8"/>
      <c r="J1" s="8"/>
      <c r="K1" s="8"/>
      <c r="L1" s="831" t="s">
        <v>145</v>
      </c>
      <c r="M1" s="832"/>
      <c r="N1" s="832"/>
      <c r="O1" s="832"/>
      <c r="P1" s="833"/>
    </row>
    <row r="2" spans="1:16" ht="50.1" customHeight="1" thickTop="1" thickBot="1" x14ac:dyDescent="0.3">
      <c r="A2" s="207"/>
      <c r="B2" s="209"/>
      <c r="C2" s="872"/>
      <c r="D2" s="872"/>
      <c r="E2" s="872"/>
      <c r="F2" s="872"/>
      <c r="G2" s="873"/>
      <c r="H2" s="457"/>
      <c r="I2" s="13"/>
      <c r="L2" s="824" t="s">
        <v>200</v>
      </c>
      <c r="M2" s="825"/>
      <c r="N2" s="825"/>
      <c r="O2" s="825"/>
      <c r="P2" s="826"/>
    </row>
    <row r="3" spans="1:16" ht="50.1" customHeight="1" thickBot="1" x14ac:dyDescent="0.3">
      <c r="A3" s="874" t="s">
        <v>299</v>
      </c>
      <c r="B3" s="876" t="s">
        <v>725</v>
      </c>
      <c r="C3" s="878"/>
      <c r="D3" s="879"/>
      <c r="E3" s="878"/>
      <c r="F3" s="879"/>
      <c r="G3" s="876"/>
      <c r="H3" s="54" t="s">
        <v>262</v>
      </c>
      <c r="I3" s="12"/>
      <c r="L3" s="827" t="s">
        <v>199</v>
      </c>
      <c r="M3" s="828"/>
      <c r="N3" s="828"/>
      <c r="O3" s="828"/>
      <c r="P3" s="829"/>
    </row>
    <row r="4" spans="1:16" ht="50.1" customHeight="1" thickBot="1" x14ac:dyDescent="0.3">
      <c r="A4" s="875"/>
      <c r="B4" s="877"/>
      <c r="C4" s="880"/>
      <c r="D4" s="881"/>
      <c r="E4" s="880"/>
      <c r="F4" s="881"/>
      <c r="G4" s="877"/>
      <c r="H4" s="54" t="s">
        <v>262</v>
      </c>
      <c r="L4" s="56" t="s">
        <v>156</v>
      </c>
      <c r="M4" s="837"/>
      <c r="N4" s="837"/>
      <c r="O4" s="837"/>
      <c r="P4" s="57"/>
    </row>
    <row r="5" spans="1:16" ht="50.1" customHeight="1" thickBot="1" x14ac:dyDescent="0.3">
      <c r="A5" s="859" t="s">
        <v>301</v>
      </c>
      <c r="B5" s="210" t="s">
        <v>384</v>
      </c>
      <c r="C5" s="851"/>
      <c r="D5" s="850"/>
      <c r="E5" s="849"/>
      <c r="F5" s="850"/>
      <c r="G5" s="211"/>
      <c r="H5"/>
      <c r="L5" s="56" t="s">
        <v>146</v>
      </c>
      <c r="M5" s="17"/>
      <c r="N5" s="17"/>
      <c r="O5" s="17"/>
      <c r="P5" s="57"/>
    </row>
    <row r="6" spans="1:16" ht="50.1" customHeight="1" thickBot="1" x14ac:dyDescent="0.3">
      <c r="A6" s="860"/>
      <c r="B6" s="212" t="s">
        <v>385</v>
      </c>
      <c r="C6" s="851"/>
      <c r="D6" s="850"/>
      <c r="E6" s="849"/>
      <c r="F6" s="850"/>
      <c r="G6" s="211"/>
      <c r="H6"/>
      <c r="L6" s="56" t="s">
        <v>147</v>
      </c>
      <c r="M6" s="17"/>
      <c r="N6" s="17"/>
      <c r="O6" s="17"/>
      <c r="P6" s="57"/>
    </row>
    <row r="7" spans="1:16" ht="50.1" customHeight="1" thickBot="1" x14ac:dyDescent="0.3">
      <c r="A7" s="860"/>
      <c r="B7" s="213">
        <v>45658</v>
      </c>
      <c r="C7" s="851"/>
      <c r="D7" s="850"/>
      <c r="E7" s="849"/>
      <c r="F7" s="850"/>
      <c r="G7" s="211"/>
      <c r="H7"/>
      <c r="L7" s="838" t="s">
        <v>148</v>
      </c>
      <c r="M7" s="839"/>
      <c r="N7" s="17"/>
      <c r="O7" s="17"/>
      <c r="P7" s="57"/>
    </row>
    <row r="8" spans="1:16" ht="50.1" customHeight="1" thickBot="1" x14ac:dyDescent="0.3">
      <c r="A8" s="860"/>
      <c r="B8" s="213">
        <v>45717</v>
      </c>
      <c r="C8" s="851"/>
      <c r="D8" s="850"/>
      <c r="E8" s="849"/>
      <c r="F8" s="850"/>
      <c r="G8" s="211"/>
      <c r="H8"/>
      <c r="L8" s="838" t="s">
        <v>202</v>
      </c>
      <c r="M8" s="839"/>
      <c r="N8" s="839"/>
      <c r="O8" s="17"/>
      <c r="P8" s="57"/>
    </row>
    <row r="9" spans="1:16" ht="50.1" customHeight="1" thickBot="1" x14ac:dyDescent="0.3">
      <c r="A9" s="860"/>
      <c r="B9" s="214">
        <v>3</v>
      </c>
      <c r="C9" s="851"/>
      <c r="D9" s="850"/>
      <c r="E9" s="849"/>
      <c r="F9" s="850"/>
      <c r="G9" s="211"/>
      <c r="H9"/>
      <c r="I9" s="10"/>
      <c r="J9" s="10"/>
      <c r="K9" s="10"/>
      <c r="L9" s="834" t="s">
        <v>201</v>
      </c>
      <c r="M9" s="835"/>
      <c r="N9" s="835"/>
      <c r="O9" s="835"/>
      <c r="P9" s="836"/>
    </row>
    <row r="10" spans="1:16" ht="50.1" customHeight="1" thickBot="1" x14ac:dyDescent="0.3">
      <c r="A10" s="860"/>
      <c r="B10" s="214"/>
      <c r="C10" s="851"/>
      <c r="D10" s="850"/>
      <c r="E10" s="849"/>
      <c r="F10" s="850"/>
      <c r="G10" s="211"/>
      <c r="H10"/>
      <c r="I10" s="11"/>
      <c r="J10" s="11"/>
      <c r="K10" s="11"/>
      <c r="L10" s="58"/>
      <c r="M10" s="59"/>
      <c r="N10" s="59"/>
      <c r="O10" s="59"/>
      <c r="P10" s="60"/>
    </row>
    <row r="11" spans="1:16" ht="50.1" customHeight="1" thickTop="1" thickBot="1" x14ac:dyDescent="0.3">
      <c r="A11" s="860"/>
      <c r="B11" s="214"/>
      <c r="C11" s="851"/>
      <c r="D11" s="850"/>
      <c r="E11" s="849"/>
      <c r="F11" s="850"/>
      <c r="G11" s="211"/>
      <c r="H11"/>
      <c r="L11" s="61" t="s">
        <v>149</v>
      </c>
      <c r="M11" s="62" t="s">
        <v>150</v>
      </c>
      <c r="N11" s="62" t="s">
        <v>151</v>
      </c>
      <c r="O11" s="62" t="s">
        <v>155</v>
      </c>
      <c r="P11" s="63" t="s">
        <v>152</v>
      </c>
    </row>
    <row r="12" spans="1:16" ht="50.1" customHeight="1" thickBot="1" x14ac:dyDescent="0.3">
      <c r="A12" s="860"/>
      <c r="B12" s="214"/>
      <c r="C12" s="851"/>
      <c r="D12" s="850"/>
      <c r="E12" s="849"/>
      <c r="F12" s="850"/>
      <c r="G12" s="211"/>
      <c r="H12"/>
      <c r="L12" s="830" t="s">
        <v>153</v>
      </c>
      <c r="M12" s="22" t="s">
        <v>171</v>
      </c>
      <c r="N12" s="22" t="s">
        <v>172</v>
      </c>
      <c r="O12" s="21"/>
      <c r="P12" s="23" t="s">
        <v>154</v>
      </c>
    </row>
    <row r="13" spans="1:16" ht="50.1" customHeight="1" thickBot="1" x14ac:dyDescent="0.3">
      <c r="A13" s="860"/>
      <c r="B13" s="214"/>
      <c r="C13" s="851"/>
      <c r="D13" s="850"/>
      <c r="E13" s="849"/>
      <c r="F13" s="850"/>
      <c r="G13" s="211"/>
      <c r="H13"/>
      <c r="L13" s="830"/>
      <c r="M13" s="22"/>
      <c r="N13" s="22" t="s">
        <v>157</v>
      </c>
      <c r="O13" s="22"/>
      <c r="P13" s="24"/>
    </row>
    <row r="14" spans="1:16" ht="50.1" customHeight="1" thickBot="1" x14ac:dyDescent="0.3">
      <c r="A14" s="860"/>
      <c r="B14" s="214"/>
      <c r="C14" s="851"/>
      <c r="D14" s="850"/>
      <c r="E14" s="849"/>
      <c r="F14" s="850"/>
      <c r="G14" s="211"/>
      <c r="H14"/>
      <c r="L14" s="830"/>
      <c r="M14" s="22"/>
      <c r="N14" s="22" t="s">
        <v>158</v>
      </c>
      <c r="O14" s="22"/>
      <c r="P14" s="24"/>
    </row>
    <row r="15" spans="1:16" ht="50.1" customHeight="1" thickBot="1" x14ac:dyDescent="0.3">
      <c r="A15" s="860"/>
      <c r="B15" s="214" t="s">
        <v>312</v>
      </c>
      <c r="C15" s="851"/>
      <c r="D15" s="850"/>
      <c r="E15" s="849"/>
      <c r="F15" s="850"/>
      <c r="G15" s="211"/>
      <c r="H15"/>
      <c r="L15" s="830"/>
      <c r="M15" s="22"/>
      <c r="N15" s="22" t="s">
        <v>159</v>
      </c>
      <c r="O15" s="22"/>
      <c r="P15" s="24"/>
    </row>
    <row r="16" spans="1:16" ht="50.1" customHeight="1" thickBot="1" x14ac:dyDescent="0.3">
      <c r="A16" s="860"/>
      <c r="B16" s="214">
        <v>300</v>
      </c>
      <c r="C16" s="851"/>
      <c r="D16" s="850"/>
      <c r="E16" s="849"/>
      <c r="F16" s="850"/>
      <c r="G16" s="211"/>
      <c r="H16"/>
      <c r="L16" s="830"/>
      <c r="M16" s="22"/>
      <c r="N16" s="21" t="s">
        <v>160</v>
      </c>
      <c r="O16" s="22"/>
      <c r="P16" s="24"/>
    </row>
    <row r="17" spans="1:16" ht="50.1" customHeight="1" thickBot="1" x14ac:dyDescent="0.3">
      <c r="A17" s="860"/>
      <c r="B17" s="214">
        <v>6</v>
      </c>
      <c r="C17" s="851"/>
      <c r="D17" s="850"/>
      <c r="E17" s="849"/>
      <c r="F17" s="850"/>
      <c r="G17" s="211"/>
      <c r="H17"/>
      <c r="L17" s="830" t="s">
        <v>161</v>
      </c>
      <c r="M17" s="25" t="s">
        <v>165</v>
      </c>
      <c r="N17" s="21" t="s">
        <v>162</v>
      </c>
      <c r="O17" s="22"/>
      <c r="P17" s="24"/>
    </row>
    <row r="18" spans="1:16" ht="50.1" customHeight="1" thickBot="1" x14ac:dyDescent="0.3">
      <c r="A18" s="861"/>
      <c r="B18" s="214"/>
      <c r="C18" s="851"/>
      <c r="D18" s="850"/>
      <c r="E18" s="849"/>
      <c r="F18" s="850"/>
      <c r="G18" s="211"/>
      <c r="H18"/>
      <c r="L18" s="830"/>
      <c r="M18" s="22"/>
      <c r="N18" s="21" t="s">
        <v>163</v>
      </c>
      <c r="O18" s="22"/>
      <c r="P18" s="24"/>
    </row>
    <row r="19" spans="1:16" ht="50.1" customHeight="1" thickBot="1" x14ac:dyDescent="0.3">
      <c r="A19" s="867" t="s">
        <v>897</v>
      </c>
      <c r="B19" s="215">
        <v>4</v>
      </c>
      <c r="C19" s="866"/>
      <c r="D19" s="846"/>
      <c r="E19" s="845"/>
      <c r="F19" s="846"/>
      <c r="G19" s="211"/>
      <c r="H19"/>
      <c r="L19" s="830"/>
      <c r="M19" s="22"/>
      <c r="N19" s="21" t="s">
        <v>164</v>
      </c>
      <c r="O19" s="22"/>
      <c r="P19" s="24"/>
    </row>
    <row r="20" spans="1:16" ht="50.1" customHeight="1" thickBot="1" x14ac:dyDescent="0.3">
      <c r="A20" s="868"/>
      <c r="B20" s="215">
        <v>234</v>
      </c>
      <c r="C20" s="851"/>
      <c r="D20" s="850"/>
      <c r="E20" s="849"/>
      <c r="F20" s="850"/>
      <c r="G20" s="211"/>
      <c r="H20"/>
      <c r="L20" s="830"/>
      <c r="M20" s="26"/>
      <c r="N20" s="26"/>
      <c r="O20" s="26"/>
      <c r="P20" s="27"/>
    </row>
    <row r="21" spans="1:16" ht="50.1" customHeight="1" thickBot="1" x14ac:dyDescent="0.3">
      <c r="A21" s="868"/>
      <c r="B21" s="215">
        <v>250</v>
      </c>
      <c r="C21" s="851"/>
      <c r="D21" s="850"/>
      <c r="E21" s="849"/>
      <c r="F21" s="850"/>
      <c r="G21" s="211"/>
      <c r="H21"/>
      <c r="L21" s="830" t="s">
        <v>166</v>
      </c>
      <c r="M21" s="21" t="s">
        <v>170</v>
      </c>
      <c r="N21" s="22" t="s">
        <v>167</v>
      </c>
      <c r="O21" s="22"/>
      <c r="P21" s="24"/>
    </row>
    <row r="22" spans="1:16" ht="50.1" customHeight="1" thickBot="1" x14ac:dyDescent="0.3">
      <c r="A22" s="868"/>
      <c r="B22" s="215"/>
      <c r="C22" s="851"/>
      <c r="D22" s="850"/>
      <c r="E22" s="849"/>
      <c r="F22" s="850"/>
      <c r="G22" s="211"/>
      <c r="H22"/>
      <c r="L22" s="830"/>
      <c r="M22" s="22"/>
      <c r="N22" s="22" t="s">
        <v>168</v>
      </c>
      <c r="O22" s="22"/>
      <c r="P22" s="24"/>
    </row>
    <row r="23" spans="1:16" ht="50.1" customHeight="1" thickBot="1" x14ac:dyDescent="0.3">
      <c r="A23" s="868"/>
      <c r="B23" s="215"/>
      <c r="C23" s="851"/>
      <c r="D23" s="850"/>
      <c r="E23" s="849"/>
      <c r="F23" s="850"/>
      <c r="G23" s="211"/>
      <c r="H23"/>
      <c r="L23" s="830"/>
      <c r="M23" s="22"/>
      <c r="N23" s="22" t="s">
        <v>169</v>
      </c>
      <c r="O23" s="22"/>
      <c r="P23" s="24"/>
    </row>
    <row r="24" spans="1:16" ht="50.1" customHeight="1" thickBot="1" x14ac:dyDescent="0.3">
      <c r="A24" s="869"/>
      <c r="B24" s="216"/>
      <c r="C24" s="862"/>
      <c r="D24" s="853"/>
      <c r="E24" s="852"/>
      <c r="F24" s="853"/>
      <c r="G24" s="217"/>
      <c r="H24"/>
      <c r="L24" s="830"/>
      <c r="M24" s="22"/>
      <c r="N24" s="22"/>
      <c r="O24" s="22"/>
      <c r="P24" s="24"/>
    </row>
    <row r="25" spans="1:16" ht="50.1" customHeight="1" thickBot="1" x14ac:dyDescent="0.3">
      <c r="A25" s="859" t="s">
        <v>898</v>
      </c>
      <c r="B25" s="218"/>
      <c r="C25" s="866"/>
      <c r="D25" s="846"/>
      <c r="E25" s="845"/>
      <c r="F25" s="846"/>
      <c r="G25" s="211"/>
      <c r="H25"/>
      <c r="L25" s="830"/>
      <c r="M25" s="22"/>
      <c r="N25" s="22"/>
      <c r="O25" s="22"/>
      <c r="P25" s="24"/>
    </row>
    <row r="26" spans="1:16" ht="50.1" customHeight="1" thickBot="1" x14ac:dyDescent="0.3">
      <c r="A26" s="860"/>
      <c r="B26" s="218"/>
      <c r="C26" s="851"/>
      <c r="D26" s="850"/>
      <c r="E26" s="849"/>
      <c r="F26" s="850"/>
      <c r="G26" s="211"/>
      <c r="H26"/>
      <c r="L26" s="830"/>
      <c r="M26" s="22"/>
      <c r="N26" s="22"/>
      <c r="O26" s="22"/>
      <c r="P26" s="24"/>
    </row>
    <row r="27" spans="1:16" ht="50.1" customHeight="1" thickBot="1" x14ac:dyDescent="0.3">
      <c r="A27" s="860"/>
      <c r="B27" s="218"/>
      <c r="C27" s="851"/>
      <c r="D27" s="850"/>
      <c r="E27" s="849"/>
      <c r="F27" s="850"/>
      <c r="G27" s="211"/>
      <c r="H27"/>
      <c r="L27" s="822" t="s">
        <v>178</v>
      </c>
      <c r="M27" s="21" t="s">
        <v>177</v>
      </c>
      <c r="N27" s="22" t="s">
        <v>173</v>
      </c>
      <c r="O27" s="22"/>
      <c r="P27" s="24" t="s">
        <v>174</v>
      </c>
    </row>
    <row r="28" spans="1:16" ht="50.1" customHeight="1" thickBot="1" x14ac:dyDescent="0.3">
      <c r="A28" s="860"/>
      <c r="B28" s="218"/>
      <c r="C28" s="851"/>
      <c r="D28" s="850"/>
      <c r="E28" s="849"/>
      <c r="F28" s="850"/>
      <c r="G28" s="211"/>
      <c r="H28"/>
      <c r="L28" s="822"/>
      <c r="M28" s="22"/>
      <c r="N28" s="22" t="s">
        <v>175</v>
      </c>
      <c r="O28" s="22"/>
      <c r="P28" s="24"/>
    </row>
    <row r="29" spans="1:16" ht="50.1" customHeight="1" thickBot="1" x14ac:dyDescent="0.3">
      <c r="A29" s="860"/>
      <c r="B29" s="218"/>
      <c r="C29" s="851"/>
      <c r="D29" s="850"/>
      <c r="E29" s="849"/>
      <c r="F29" s="850"/>
      <c r="G29" s="211"/>
      <c r="H29"/>
      <c r="L29" s="822"/>
      <c r="M29" s="22"/>
      <c r="N29" s="22" t="s">
        <v>176</v>
      </c>
      <c r="O29" s="22"/>
      <c r="P29" s="24"/>
    </row>
    <row r="30" spans="1:16" ht="50.1" customHeight="1" thickBot="1" x14ac:dyDescent="0.3">
      <c r="A30" s="860"/>
      <c r="B30" s="218"/>
      <c r="C30" s="851"/>
      <c r="D30" s="850"/>
      <c r="E30" s="849"/>
      <c r="F30" s="850"/>
      <c r="G30" s="211"/>
      <c r="H30"/>
      <c r="L30" s="822"/>
      <c r="M30" s="22"/>
      <c r="N30" s="22"/>
      <c r="O30" s="22"/>
      <c r="P30" s="24"/>
    </row>
    <row r="31" spans="1:16" ht="50.1" customHeight="1" thickBot="1" x14ac:dyDescent="0.3">
      <c r="A31" s="860"/>
      <c r="B31" s="218"/>
      <c r="C31" s="851"/>
      <c r="D31" s="850"/>
      <c r="E31" s="849"/>
      <c r="F31" s="850"/>
      <c r="G31" s="211"/>
      <c r="H31"/>
      <c r="L31" s="822" t="s">
        <v>179</v>
      </c>
      <c r="M31" s="21" t="s">
        <v>184</v>
      </c>
      <c r="N31" s="22" t="s">
        <v>180</v>
      </c>
      <c r="O31" s="22"/>
      <c r="P31" s="24" t="s">
        <v>181</v>
      </c>
    </row>
    <row r="32" spans="1:16" ht="50.1" customHeight="1" thickBot="1" x14ac:dyDescent="0.3">
      <c r="A32" s="860"/>
      <c r="B32" s="218" t="s">
        <v>899</v>
      </c>
      <c r="C32" s="851"/>
      <c r="D32" s="850"/>
      <c r="E32" s="849"/>
      <c r="F32" s="850"/>
      <c r="G32" s="211" t="s">
        <v>330</v>
      </c>
      <c r="H32"/>
      <c r="L32" s="822"/>
      <c r="M32" s="22"/>
      <c r="N32" s="22" t="s">
        <v>182</v>
      </c>
      <c r="O32" s="22"/>
      <c r="P32" s="24"/>
    </row>
    <row r="33" spans="1:16" ht="50.1" customHeight="1" thickBot="1" x14ac:dyDescent="0.3">
      <c r="A33" s="860"/>
      <c r="B33" s="218"/>
      <c r="C33" s="851"/>
      <c r="D33" s="850"/>
      <c r="E33" s="849"/>
      <c r="F33" s="850"/>
      <c r="G33" s="211"/>
      <c r="H33"/>
      <c r="L33" s="822"/>
      <c r="M33" s="22"/>
      <c r="N33" s="22" t="s">
        <v>183</v>
      </c>
      <c r="O33" s="22"/>
      <c r="P33" s="24"/>
    </row>
    <row r="34" spans="1:16" ht="50.1" customHeight="1" thickBot="1" x14ac:dyDescent="0.3">
      <c r="A34" s="860"/>
      <c r="B34" s="218"/>
      <c r="C34" s="851"/>
      <c r="D34" s="850"/>
      <c r="E34" s="849"/>
      <c r="F34" s="850"/>
      <c r="G34" s="211"/>
      <c r="H34"/>
      <c r="L34" s="822"/>
      <c r="M34" s="22"/>
      <c r="N34" s="22"/>
      <c r="O34" s="22"/>
      <c r="P34" s="24"/>
    </row>
    <row r="35" spans="1:16" ht="50.1" customHeight="1" thickBot="1" x14ac:dyDescent="0.3">
      <c r="A35" s="861"/>
      <c r="B35" s="219"/>
      <c r="C35" s="862"/>
      <c r="D35" s="853"/>
      <c r="E35" s="852"/>
      <c r="F35" s="853"/>
      <c r="G35" s="217"/>
      <c r="H35"/>
      <c r="L35" s="822" t="s">
        <v>188</v>
      </c>
      <c r="M35" s="21" t="s">
        <v>189</v>
      </c>
      <c r="N35" s="22" t="s">
        <v>185</v>
      </c>
      <c r="O35" s="22"/>
      <c r="P35" s="24" t="s">
        <v>186</v>
      </c>
    </row>
    <row r="36" spans="1:16" ht="50.1" customHeight="1" thickTop="1" thickBot="1" x14ac:dyDescent="0.3">
      <c r="A36" s="859" t="s">
        <v>334</v>
      </c>
      <c r="B36" s="220"/>
      <c r="C36" s="863"/>
      <c r="D36" s="864"/>
      <c r="E36" s="865"/>
      <c r="F36" s="864"/>
      <c r="G36" s="211"/>
      <c r="H36"/>
      <c r="L36" s="822"/>
      <c r="M36" s="22"/>
      <c r="N36" s="22" t="s">
        <v>187</v>
      </c>
      <c r="O36" s="22"/>
      <c r="P36" s="24"/>
    </row>
    <row r="37" spans="1:16" ht="50.1" customHeight="1" thickBot="1" x14ac:dyDescent="0.3">
      <c r="A37" s="860"/>
      <c r="B37" s="220"/>
      <c r="C37" s="851"/>
      <c r="D37" s="850"/>
      <c r="E37" s="849"/>
      <c r="F37" s="850"/>
      <c r="G37" s="211"/>
      <c r="H37"/>
      <c r="L37" s="822"/>
      <c r="M37" s="22"/>
      <c r="N37" s="22"/>
      <c r="O37" s="22"/>
      <c r="P37" s="24"/>
    </row>
    <row r="38" spans="1:16" ht="50.1" customHeight="1" thickBot="1" x14ac:dyDescent="0.3">
      <c r="A38" s="860"/>
      <c r="B38" s="220"/>
      <c r="C38" s="851"/>
      <c r="D38" s="850"/>
      <c r="E38" s="849"/>
      <c r="F38" s="850"/>
      <c r="G38" s="211"/>
      <c r="H38"/>
      <c r="L38" s="822"/>
      <c r="M38" s="22"/>
      <c r="N38" s="22"/>
      <c r="O38" s="22"/>
      <c r="P38" s="24"/>
    </row>
    <row r="39" spans="1:16" ht="50.1" customHeight="1" thickBot="1" x14ac:dyDescent="0.3">
      <c r="A39" s="860"/>
      <c r="B39" s="220"/>
      <c r="C39" s="851"/>
      <c r="D39" s="850"/>
      <c r="E39" s="849"/>
      <c r="F39" s="850"/>
      <c r="G39" s="221"/>
      <c r="H39"/>
      <c r="L39" s="822" t="s">
        <v>190</v>
      </c>
      <c r="M39" s="21" t="s">
        <v>189</v>
      </c>
      <c r="N39" s="22" t="s">
        <v>191</v>
      </c>
      <c r="O39" s="22"/>
      <c r="P39" s="24" t="s">
        <v>192</v>
      </c>
    </row>
    <row r="40" spans="1:16" ht="50.1" customHeight="1" thickBot="1" x14ac:dyDescent="0.3">
      <c r="A40" s="860"/>
      <c r="B40" s="220"/>
      <c r="C40" s="851"/>
      <c r="D40" s="850"/>
      <c r="E40" s="849"/>
      <c r="F40" s="850"/>
      <c r="G40" s="221"/>
      <c r="H40"/>
      <c r="L40" s="822"/>
      <c r="M40" s="22"/>
      <c r="N40" s="22" t="s">
        <v>193</v>
      </c>
      <c r="O40" s="22"/>
      <c r="P40" s="24"/>
    </row>
    <row r="41" spans="1:16" ht="50.1" customHeight="1" thickBot="1" x14ac:dyDescent="0.3">
      <c r="A41" s="860"/>
      <c r="B41" s="220"/>
      <c r="C41" s="851"/>
      <c r="D41" s="850"/>
      <c r="E41" s="849"/>
      <c r="F41" s="850"/>
      <c r="G41" s="221"/>
      <c r="H41"/>
      <c r="L41" s="822"/>
      <c r="M41" s="22"/>
      <c r="N41" s="22" t="s">
        <v>194</v>
      </c>
      <c r="O41" s="22"/>
      <c r="P41" s="24"/>
    </row>
    <row r="42" spans="1:16" ht="50.1" customHeight="1" thickBot="1" x14ac:dyDescent="0.3">
      <c r="A42" s="860"/>
      <c r="B42" s="220" t="s">
        <v>312</v>
      </c>
      <c r="C42" s="851"/>
      <c r="D42" s="850"/>
      <c r="E42" s="849"/>
      <c r="F42" s="850"/>
      <c r="G42" s="221"/>
      <c r="H42"/>
      <c r="L42" s="822" t="s">
        <v>195</v>
      </c>
      <c r="M42" s="22" t="s">
        <v>196</v>
      </c>
      <c r="N42" s="22" t="s">
        <v>197</v>
      </c>
      <c r="O42" s="22"/>
      <c r="P42" s="24" t="s">
        <v>186</v>
      </c>
    </row>
    <row r="43" spans="1:16" ht="50.1" customHeight="1" thickBot="1" x14ac:dyDescent="0.3">
      <c r="A43" s="860"/>
      <c r="B43" s="222">
        <v>4</v>
      </c>
      <c r="C43" s="851"/>
      <c r="D43" s="850"/>
      <c r="E43" s="843"/>
      <c r="F43" s="844"/>
      <c r="G43" s="221"/>
      <c r="H43"/>
      <c r="L43" s="823"/>
      <c r="M43" s="28"/>
      <c r="N43" s="28" t="s">
        <v>198</v>
      </c>
      <c r="O43" s="28"/>
      <c r="P43" s="29"/>
    </row>
    <row r="44" spans="1:16" ht="50.1" customHeight="1" thickBot="1" x14ac:dyDescent="0.3">
      <c r="A44" s="861"/>
      <c r="B44" s="223"/>
      <c r="C44" s="862"/>
      <c r="D44" s="853"/>
      <c r="E44" s="852"/>
      <c r="F44" s="853"/>
      <c r="G44" s="224"/>
      <c r="H44"/>
    </row>
    <row r="45" spans="1:16" ht="50.1" customHeight="1" thickTop="1" thickBot="1" x14ac:dyDescent="0.3">
      <c r="A45" s="859" t="s">
        <v>217</v>
      </c>
      <c r="B45" s="225"/>
      <c r="C45" s="851"/>
      <c r="D45" s="850"/>
      <c r="E45" s="843"/>
      <c r="F45" s="844"/>
      <c r="G45" s="205"/>
      <c r="H45"/>
    </row>
    <row r="46" spans="1:16" ht="50.1" customHeight="1" thickBot="1" x14ac:dyDescent="0.3">
      <c r="A46" s="860"/>
      <c r="B46" s="225"/>
      <c r="C46" s="851"/>
      <c r="D46" s="850"/>
      <c r="E46" s="843"/>
      <c r="F46" s="844"/>
      <c r="G46" s="206"/>
      <c r="H46"/>
    </row>
    <row r="47" spans="1:16" ht="50.1" customHeight="1" thickBot="1" x14ac:dyDescent="0.3">
      <c r="A47" s="860"/>
      <c r="B47" s="225"/>
      <c r="C47" s="851"/>
      <c r="D47" s="850"/>
      <c r="E47" s="843"/>
      <c r="F47" s="844"/>
      <c r="G47" s="206"/>
      <c r="H47"/>
    </row>
    <row r="48" spans="1:16" ht="50.1" customHeight="1" thickBot="1" x14ac:dyDescent="0.3">
      <c r="A48" s="860"/>
      <c r="B48" s="225"/>
      <c r="C48" s="851"/>
      <c r="D48" s="850"/>
      <c r="E48" s="843"/>
      <c r="F48" s="844"/>
      <c r="G48" s="206"/>
      <c r="H48"/>
    </row>
    <row r="49" spans="1:8" ht="50.1" customHeight="1" thickBot="1" x14ac:dyDescent="0.3">
      <c r="A49" s="861"/>
      <c r="B49" s="226"/>
      <c r="C49" s="862"/>
      <c r="D49" s="853"/>
      <c r="E49" s="852"/>
      <c r="F49" s="853"/>
      <c r="G49" s="224"/>
      <c r="H49"/>
    </row>
    <row r="50" spans="1:8" ht="50.1" customHeight="1" thickTop="1" thickBot="1" x14ac:dyDescent="0.3">
      <c r="A50" s="854" t="s">
        <v>219</v>
      </c>
      <c r="B50" s="227"/>
      <c r="C50" s="856"/>
      <c r="D50" s="857"/>
      <c r="E50" s="858"/>
      <c r="F50" s="857"/>
      <c r="G50" s="228"/>
      <c r="H50"/>
    </row>
    <row r="51" spans="1:8" ht="50.1" customHeight="1" thickBot="1" x14ac:dyDescent="0.3">
      <c r="A51" s="855"/>
      <c r="B51" s="227"/>
      <c r="C51" s="851"/>
      <c r="D51" s="850"/>
      <c r="E51" s="843"/>
      <c r="F51" s="844"/>
      <c r="G51" s="206"/>
      <c r="H51"/>
    </row>
    <row r="52" spans="1:8" ht="50.1" customHeight="1" thickBot="1" x14ac:dyDescent="0.3">
      <c r="A52" s="855"/>
      <c r="B52" s="227" t="s">
        <v>899</v>
      </c>
      <c r="C52" s="851"/>
      <c r="D52" s="850"/>
      <c r="E52" s="843"/>
      <c r="F52" s="844"/>
      <c r="G52" s="206" t="s">
        <v>330</v>
      </c>
      <c r="H52"/>
    </row>
    <row r="53" spans="1:8" ht="50.1" customHeight="1" thickBot="1" x14ac:dyDescent="0.3">
      <c r="A53" s="855"/>
      <c r="B53" s="227"/>
      <c r="C53" s="851"/>
      <c r="D53" s="850"/>
      <c r="E53" s="843"/>
      <c r="F53" s="844"/>
      <c r="G53" s="206"/>
      <c r="H53"/>
    </row>
    <row r="54" spans="1:8" ht="50.1" customHeight="1" thickBot="1" x14ac:dyDescent="0.3">
      <c r="A54" s="855"/>
      <c r="B54" s="227"/>
      <c r="C54" s="851"/>
      <c r="D54" s="850"/>
      <c r="E54" s="843"/>
      <c r="F54" s="844"/>
      <c r="G54" s="206"/>
      <c r="H54"/>
    </row>
    <row r="55" spans="1:8" ht="50.1" customHeight="1" thickBot="1" x14ac:dyDescent="0.3">
      <c r="A55" s="855"/>
      <c r="B55" s="227"/>
      <c r="C55" s="851"/>
      <c r="D55" s="850"/>
      <c r="E55" s="843"/>
      <c r="F55" s="844"/>
      <c r="G55" s="206"/>
      <c r="H55"/>
    </row>
    <row r="56" spans="1:8" ht="50.1" customHeight="1" thickBot="1" x14ac:dyDescent="0.3">
      <c r="A56" s="855"/>
      <c r="B56" s="227"/>
      <c r="C56" s="851"/>
      <c r="D56" s="850"/>
      <c r="E56" s="843"/>
      <c r="F56" s="844"/>
      <c r="G56" s="206"/>
      <c r="H56"/>
    </row>
    <row r="57" spans="1:8" ht="50.1" customHeight="1" thickBot="1" x14ac:dyDescent="0.3">
      <c r="A57" s="855"/>
      <c r="B57" s="229"/>
      <c r="C57" s="851"/>
      <c r="D57" s="850"/>
      <c r="E57" s="843"/>
      <c r="F57" s="844"/>
      <c r="G57" s="228"/>
      <c r="H57"/>
    </row>
    <row r="58" spans="1:8" ht="50.1" customHeight="1" thickTop="1" thickBot="1" x14ac:dyDescent="0.3">
      <c r="A58" s="249"/>
      <c r="B58" s="230"/>
      <c r="C58" s="231"/>
      <c r="D58" s="232"/>
      <c r="E58" s="231"/>
      <c r="F58" s="232"/>
      <c r="G58" s="233"/>
      <c r="H58"/>
    </row>
    <row r="59" spans="1:8" ht="50.1" customHeight="1" thickTop="1" x14ac:dyDescent="0.25">
      <c r="A59" s="207" t="s">
        <v>344</v>
      </c>
      <c r="B59" s="33"/>
      <c r="C59" s="845"/>
      <c r="D59" s="846"/>
      <c r="E59" s="847"/>
      <c r="F59" s="848"/>
      <c r="G59" s="211"/>
      <c r="H59"/>
    </row>
    <row r="60" spans="1:8" ht="50.1" customHeight="1" x14ac:dyDescent="0.25">
      <c r="A60" s="207" t="s">
        <v>310</v>
      </c>
      <c r="B60" s="5"/>
      <c r="C60" s="849"/>
      <c r="D60" s="850"/>
      <c r="E60" s="843"/>
      <c r="F60" s="844"/>
      <c r="G60" s="221"/>
      <c r="H60"/>
    </row>
    <row r="61" spans="1:8" ht="50.1" customHeight="1" x14ac:dyDescent="0.25">
      <c r="A61" s="207" t="s">
        <v>311</v>
      </c>
      <c r="B61" s="5" t="s">
        <v>312</v>
      </c>
      <c r="C61" s="840"/>
      <c r="D61" s="840"/>
      <c r="E61" s="843"/>
      <c r="F61" s="844"/>
      <c r="G61" s="221"/>
      <c r="H61"/>
    </row>
    <row r="62" spans="1:8" ht="50.1" customHeight="1" x14ac:dyDescent="0.25">
      <c r="A62" s="207" t="s">
        <v>345</v>
      </c>
      <c r="B62" s="5"/>
      <c r="C62" s="840"/>
      <c r="D62" s="840"/>
      <c r="E62" s="840"/>
      <c r="F62" s="840"/>
      <c r="G62" s="221"/>
      <c r="H62"/>
    </row>
    <row r="63" spans="1:8" ht="50.1" customHeight="1" x14ac:dyDescent="0.25">
      <c r="A63" s="207" t="s">
        <v>346</v>
      </c>
      <c r="B63" s="4"/>
      <c r="C63" s="840"/>
      <c r="D63" s="840"/>
      <c r="E63" s="840"/>
      <c r="F63" s="840"/>
      <c r="G63" s="221"/>
      <c r="H63"/>
    </row>
    <row r="64" spans="1:8" ht="50.1" customHeight="1" x14ac:dyDescent="0.25">
      <c r="A64" s="207" t="s">
        <v>347</v>
      </c>
      <c r="B64" s="4"/>
      <c r="C64" s="840"/>
      <c r="D64" s="840"/>
      <c r="E64" s="840"/>
      <c r="F64" s="840"/>
      <c r="G64" s="221"/>
      <c r="H64"/>
    </row>
    <row r="65" spans="1:8" ht="50.1" customHeight="1" x14ac:dyDescent="0.25">
      <c r="A65" s="207" t="s">
        <v>45</v>
      </c>
      <c r="B65" s="4"/>
      <c r="C65" s="840"/>
      <c r="D65" s="840"/>
      <c r="E65" s="841"/>
      <c r="F65" s="841"/>
      <c r="G65" s="221"/>
      <c r="H65"/>
    </row>
    <row r="66" spans="1:8" ht="50.1" customHeight="1" x14ac:dyDescent="0.25">
      <c r="A66" s="207" t="s">
        <v>900</v>
      </c>
      <c r="B66" s="4"/>
      <c r="C66" s="840"/>
      <c r="D66" s="840"/>
      <c r="E66" s="841"/>
      <c r="F66" s="841"/>
      <c r="G66" s="221"/>
      <c r="H66"/>
    </row>
    <row r="67" spans="1:8" ht="50.1" customHeight="1" x14ac:dyDescent="0.25">
      <c r="A67" s="207" t="s">
        <v>230</v>
      </c>
      <c r="B67" s="4"/>
      <c r="C67" s="840"/>
      <c r="D67" s="840"/>
      <c r="E67" s="840"/>
      <c r="F67" s="840"/>
      <c r="G67" s="221"/>
      <c r="H67"/>
    </row>
    <row r="68" spans="1:8" ht="50.1" customHeight="1" x14ac:dyDescent="0.25">
      <c r="A68" s="207" t="s">
        <v>349</v>
      </c>
      <c r="B68" s="4"/>
      <c r="C68" s="840"/>
      <c r="D68" s="840"/>
      <c r="E68" s="840"/>
      <c r="F68" s="840"/>
      <c r="G68" s="221"/>
      <c r="H68"/>
    </row>
    <row r="69" spans="1:8" ht="50.1" customHeight="1" x14ac:dyDescent="0.25">
      <c r="A69" s="207" t="s">
        <v>326</v>
      </c>
      <c r="B69" s="4"/>
      <c r="C69" s="840"/>
      <c r="D69" s="840"/>
      <c r="E69" s="840"/>
      <c r="F69" s="840"/>
      <c r="G69" s="221"/>
      <c r="H69"/>
    </row>
    <row r="70" spans="1:8" ht="50.1" customHeight="1" x14ac:dyDescent="0.25">
      <c r="A70" s="207" t="s">
        <v>901</v>
      </c>
      <c r="B70" s="4" t="s">
        <v>899</v>
      </c>
      <c r="C70" s="840"/>
      <c r="D70" s="840"/>
      <c r="E70" s="841"/>
      <c r="F70" s="841"/>
      <c r="G70" s="221" t="s">
        <v>330</v>
      </c>
      <c r="H70"/>
    </row>
    <row r="71" spans="1:8" ht="50.1" customHeight="1" x14ac:dyDescent="0.25">
      <c r="A71" s="207" t="s">
        <v>350</v>
      </c>
      <c r="B71" s="4"/>
      <c r="C71" s="840"/>
      <c r="D71" s="840"/>
      <c r="E71" s="840"/>
      <c r="F71" s="840"/>
      <c r="G71" s="221"/>
      <c r="H71"/>
    </row>
    <row r="72" spans="1:8" ht="50.1" customHeight="1" thickBot="1" x14ac:dyDescent="0.3">
      <c r="A72" s="207" t="s">
        <v>351</v>
      </c>
      <c r="B72" s="6"/>
      <c r="C72" s="842"/>
      <c r="D72" s="842"/>
      <c r="E72" s="842"/>
      <c r="F72" s="842"/>
      <c r="G72" s="234"/>
      <c r="H72"/>
    </row>
    <row r="73" spans="1:8" ht="50.1" customHeight="1" x14ac:dyDescent="0.25">
      <c r="A73" s="235" t="s">
        <v>352</v>
      </c>
      <c r="B73" s="235"/>
      <c r="C73" s="235"/>
      <c r="D73" s="235"/>
      <c r="E73" s="235"/>
      <c r="F73" s="235"/>
      <c r="G73" s="235"/>
    </row>
    <row r="74" spans="1:8" ht="50.1" customHeight="1" x14ac:dyDescent="0.25">
      <c r="A74" s="235" t="s">
        <v>353</v>
      </c>
      <c r="B74" s="235"/>
      <c r="C74" s="235"/>
      <c r="D74" s="235"/>
      <c r="E74" s="235"/>
      <c r="F74" s="235"/>
      <c r="G74" s="235"/>
    </row>
    <row r="75" spans="1:8" ht="50.1" customHeight="1" x14ac:dyDescent="0.25">
      <c r="A75" s="235" t="s">
        <v>354</v>
      </c>
      <c r="B75" s="235"/>
      <c r="C75" s="235"/>
      <c r="D75" s="235"/>
      <c r="E75" s="235"/>
      <c r="F75" s="235"/>
      <c r="G75" s="235"/>
    </row>
    <row r="76" spans="1:8" ht="50.1" customHeight="1" x14ac:dyDescent="0.25">
      <c r="A76" s="235"/>
      <c r="B76" s="235"/>
      <c r="C76" s="235"/>
      <c r="D76" s="235"/>
      <c r="E76" s="235"/>
      <c r="F76" s="235"/>
      <c r="G76" s="235"/>
    </row>
    <row r="77" spans="1:8" ht="50.1" customHeight="1" x14ac:dyDescent="0.25">
      <c r="A77" s="235" t="s">
        <v>178</v>
      </c>
      <c r="B77" s="235"/>
      <c r="C77" s="235"/>
      <c r="D77" s="235"/>
      <c r="E77" s="235"/>
      <c r="F77" s="235"/>
      <c r="G77" s="235"/>
    </row>
    <row r="78" spans="1:8" ht="50.1" customHeight="1" x14ac:dyDescent="0.25">
      <c r="A78" s="235" t="s">
        <v>310</v>
      </c>
      <c r="B78" s="235"/>
      <c r="C78" s="235"/>
      <c r="D78" s="235"/>
      <c r="E78" s="235"/>
      <c r="F78" s="235"/>
      <c r="G78" s="235"/>
    </row>
    <row r="79" spans="1:8" ht="50.1" customHeight="1" x14ac:dyDescent="0.25">
      <c r="A79" s="235" t="s">
        <v>311</v>
      </c>
      <c r="B79" s="235" t="s">
        <v>312</v>
      </c>
      <c r="C79" s="235"/>
      <c r="D79" s="235" t="s">
        <v>2</v>
      </c>
      <c r="E79" s="235"/>
      <c r="F79" s="235" t="s">
        <v>313</v>
      </c>
      <c r="G79" s="235"/>
    </row>
    <row r="80" spans="1:8" ht="50.1" customHeight="1" x14ac:dyDescent="0.25">
      <c r="A80" s="235" t="s">
        <v>355</v>
      </c>
      <c r="B80" s="235"/>
      <c r="C80" s="235"/>
      <c r="D80" s="235">
        <v>0</v>
      </c>
      <c r="E80" s="235"/>
      <c r="F80" s="235"/>
      <c r="G80" s="235"/>
    </row>
    <row r="81" spans="1:7" ht="50.1" customHeight="1" x14ac:dyDescent="0.25">
      <c r="A81" s="235" t="s">
        <v>356</v>
      </c>
      <c r="B81" s="235"/>
      <c r="C81" s="235"/>
      <c r="D81" s="235">
        <v>0</v>
      </c>
      <c r="E81" s="235"/>
      <c r="F81" s="235"/>
      <c r="G81" s="235"/>
    </row>
    <row r="82" spans="1:7" ht="50.1" customHeight="1" x14ac:dyDescent="0.25">
      <c r="A82" s="235" t="s">
        <v>902</v>
      </c>
      <c r="B82" s="235"/>
      <c r="C82" s="235"/>
      <c r="D82" s="235">
        <v>0</v>
      </c>
      <c r="E82" s="235"/>
      <c r="F82" s="235"/>
      <c r="G82" s="235"/>
    </row>
    <row r="83" spans="1:7" ht="50.1" customHeight="1" x14ac:dyDescent="0.25">
      <c r="A83" s="235" t="s">
        <v>903</v>
      </c>
      <c r="B83" s="235"/>
      <c r="C83" s="235"/>
      <c r="D83" s="235">
        <v>0</v>
      </c>
      <c r="E83" s="235"/>
      <c r="F83" s="235"/>
      <c r="G83" s="235"/>
    </row>
    <row r="84" spans="1:7" ht="50.1" customHeight="1" x14ac:dyDescent="0.25">
      <c r="A84" s="235" t="s">
        <v>326</v>
      </c>
      <c r="B84" s="235"/>
      <c r="C84" s="235"/>
      <c r="D84" s="235"/>
      <c r="E84" s="235"/>
      <c r="F84" s="235"/>
      <c r="G84" s="235"/>
    </row>
    <row r="85" spans="1:7" ht="50.1" customHeight="1" x14ac:dyDescent="0.25">
      <c r="A85" s="235" t="s">
        <v>901</v>
      </c>
      <c r="B85" s="235" t="s">
        <v>899</v>
      </c>
      <c r="C85" s="235"/>
      <c r="D85" s="235"/>
      <c r="E85" s="235"/>
      <c r="F85" s="235" t="s">
        <v>329</v>
      </c>
      <c r="G85" s="235" t="s">
        <v>330</v>
      </c>
    </row>
    <row r="86" spans="1:7" ht="50.1" customHeight="1" x14ac:dyDescent="0.25">
      <c r="A86" s="235" t="s">
        <v>358</v>
      </c>
      <c r="B86" s="235"/>
      <c r="C86" s="235"/>
      <c r="D86" s="235"/>
      <c r="E86" s="235"/>
      <c r="F86" s="235"/>
      <c r="G86" s="235"/>
    </row>
    <row r="87" spans="1:7" ht="50.1" customHeight="1" x14ac:dyDescent="0.25">
      <c r="A87" s="235" t="s">
        <v>359</v>
      </c>
      <c r="B87" s="235"/>
      <c r="C87" s="235"/>
      <c r="D87" s="235"/>
      <c r="E87" s="235"/>
      <c r="F87" s="235"/>
      <c r="G87" s="235"/>
    </row>
    <row r="88" spans="1:7" ht="50.1" customHeight="1" x14ac:dyDescent="0.25">
      <c r="A88" s="235" t="s">
        <v>904</v>
      </c>
      <c r="B88" s="235"/>
      <c r="C88" s="235"/>
      <c r="D88" s="235"/>
      <c r="E88" s="235"/>
      <c r="F88" s="235"/>
      <c r="G88" s="235"/>
    </row>
    <row r="89" spans="1:7" ht="50.1" customHeight="1" x14ac:dyDescent="0.25">
      <c r="A89" s="235" t="s">
        <v>905</v>
      </c>
      <c r="B89" s="235"/>
      <c r="C89" s="235"/>
      <c r="D89" s="235"/>
      <c r="E89" s="235"/>
      <c r="F89" s="235"/>
      <c r="G89" s="235"/>
    </row>
    <row r="90" spans="1:7" ht="50.1" customHeight="1" x14ac:dyDescent="0.25">
      <c r="A90" s="235"/>
      <c r="B90" s="235"/>
      <c r="C90" s="235"/>
      <c r="D90" s="235"/>
      <c r="E90" s="235"/>
      <c r="F90" s="235"/>
      <c r="G90" s="235"/>
    </row>
    <row r="91" spans="1:7" ht="50.1" customHeight="1" x14ac:dyDescent="0.25">
      <c r="A91" s="235" t="s">
        <v>179</v>
      </c>
      <c r="B91" s="235"/>
      <c r="C91" s="235"/>
      <c r="D91" s="235"/>
      <c r="E91" s="235"/>
      <c r="F91" s="235"/>
      <c r="G91" s="235"/>
    </row>
    <row r="92" spans="1:7" ht="50.1" customHeight="1" x14ac:dyDescent="0.25">
      <c r="A92" s="235" t="s">
        <v>310</v>
      </c>
      <c r="B92" s="235"/>
      <c r="C92" s="235"/>
      <c r="D92" s="235"/>
      <c r="E92" s="235"/>
      <c r="F92" s="235"/>
      <c r="G92" s="235"/>
    </row>
    <row r="93" spans="1:7" ht="50.1" customHeight="1" x14ac:dyDescent="0.25">
      <c r="A93" s="235" t="s">
        <v>311</v>
      </c>
      <c r="B93" s="235" t="s">
        <v>312</v>
      </c>
      <c r="C93" s="235"/>
      <c r="D93" s="235" t="s">
        <v>2</v>
      </c>
      <c r="E93" s="235"/>
      <c r="F93" s="235" t="s">
        <v>313</v>
      </c>
      <c r="G93" s="235"/>
    </row>
    <row r="94" spans="1:7" ht="50.1" customHeight="1" x14ac:dyDescent="0.25">
      <c r="A94" s="235" t="s">
        <v>890</v>
      </c>
      <c r="B94" s="235"/>
      <c r="C94" s="235"/>
      <c r="D94" s="235">
        <v>4</v>
      </c>
      <c r="E94" s="235"/>
      <c r="F94" s="235" t="s">
        <v>315</v>
      </c>
      <c r="G94" s="235"/>
    </row>
    <row r="95" spans="1:7" ht="50.1" customHeight="1" x14ac:dyDescent="0.25">
      <c r="A95" s="235" t="s">
        <v>79</v>
      </c>
      <c r="B95" s="235"/>
      <c r="C95" s="235"/>
      <c r="D95" s="235">
        <v>35</v>
      </c>
      <c r="E95" s="235"/>
      <c r="F95" s="235" t="s">
        <v>315</v>
      </c>
      <c r="G95" s="235"/>
    </row>
    <row r="96" spans="1:7" ht="50.1" customHeight="1" x14ac:dyDescent="0.25">
      <c r="A96" s="235" t="s">
        <v>80</v>
      </c>
      <c r="B96" s="235"/>
      <c r="C96" s="235"/>
      <c r="D96" s="235">
        <v>0</v>
      </c>
      <c r="E96" s="235"/>
      <c r="F96" s="235" t="s">
        <v>315</v>
      </c>
      <c r="G96" s="235"/>
    </row>
    <row r="97" spans="1:7" ht="50.1" customHeight="1" x14ac:dyDescent="0.25">
      <c r="A97" s="235" t="s">
        <v>326</v>
      </c>
      <c r="B97" s="235"/>
      <c r="C97" s="235"/>
      <c r="D97" s="235"/>
      <c r="E97" s="235"/>
      <c r="F97" s="235"/>
      <c r="G97" s="235"/>
    </row>
    <row r="98" spans="1:7" ht="50.1" customHeight="1" x14ac:dyDescent="0.25">
      <c r="A98" s="235" t="s">
        <v>901</v>
      </c>
      <c r="B98" s="235" t="s">
        <v>899</v>
      </c>
      <c r="C98" s="235"/>
      <c r="D98" s="235"/>
      <c r="E98" s="235"/>
      <c r="F98" s="235" t="s">
        <v>329</v>
      </c>
      <c r="G98" s="235" t="s">
        <v>330</v>
      </c>
    </row>
    <row r="99" spans="1:7" ht="50.1" customHeight="1" x14ac:dyDescent="0.25">
      <c r="A99" s="235" t="s">
        <v>362</v>
      </c>
      <c r="B99" s="235"/>
      <c r="C99" s="235"/>
      <c r="D99" s="235"/>
      <c r="E99" s="235"/>
      <c r="F99" s="235"/>
      <c r="G99" s="235"/>
    </row>
    <row r="100" spans="1:7" ht="50.1" customHeight="1" x14ac:dyDescent="0.25">
      <c r="A100" s="235" t="s">
        <v>363</v>
      </c>
      <c r="B100" s="235"/>
      <c r="C100" s="235"/>
      <c r="D100" s="235"/>
      <c r="E100" s="235"/>
      <c r="F100" s="235"/>
      <c r="G100" s="235"/>
    </row>
    <row r="101" spans="1:7" ht="50.1" customHeight="1" x14ac:dyDescent="0.25">
      <c r="A101" s="235" t="s">
        <v>364</v>
      </c>
      <c r="B101" s="235"/>
      <c r="C101" s="235"/>
      <c r="D101" s="235"/>
      <c r="E101" s="235"/>
      <c r="F101" s="235"/>
      <c r="G101" s="235"/>
    </row>
    <row r="102" spans="1:7" ht="50.1" customHeight="1" x14ac:dyDescent="0.25">
      <c r="A102" s="235" t="s">
        <v>353</v>
      </c>
      <c r="B102" s="235"/>
      <c r="C102" s="235"/>
      <c r="D102" s="235"/>
      <c r="E102" s="235"/>
      <c r="F102" s="235"/>
      <c r="G102" s="235"/>
    </row>
    <row r="103" spans="1:7" ht="50.1" customHeight="1" x14ac:dyDescent="0.25">
      <c r="A103" s="235" t="s">
        <v>354</v>
      </c>
      <c r="B103" s="235"/>
      <c r="C103" s="235"/>
      <c r="D103" s="235"/>
      <c r="E103" s="235"/>
      <c r="F103" s="235"/>
      <c r="G103" s="235"/>
    </row>
    <row r="104" spans="1:7" ht="50.1" customHeight="1" x14ac:dyDescent="0.25">
      <c r="A104" s="235"/>
      <c r="B104" s="235"/>
      <c r="C104" s="235"/>
      <c r="D104" s="235"/>
      <c r="E104" s="235"/>
      <c r="F104" s="235"/>
      <c r="G104" s="235"/>
    </row>
    <row r="105" spans="1:7" ht="50.1" customHeight="1" x14ac:dyDescent="0.25">
      <c r="A105" s="235" t="s">
        <v>365</v>
      </c>
      <c r="B105" s="235"/>
      <c r="C105" s="235"/>
      <c r="D105" s="235"/>
      <c r="E105" s="235"/>
      <c r="F105" s="235"/>
      <c r="G105" s="235"/>
    </row>
    <row r="106" spans="1:7" ht="50.1" customHeight="1" x14ac:dyDescent="0.25">
      <c r="A106" s="235" t="s">
        <v>901</v>
      </c>
      <c r="B106" s="235" t="s">
        <v>899</v>
      </c>
      <c r="C106" s="235"/>
      <c r="D106" s="235"/>
      <c r="E106" s="235"/>
      <c r="F106" s="235" t="s">
        <v>329</v>
      </c>
      <c r="G106" s="235" t="s">
        <v>330</v>
      </c>
    </row>
    <row r="107" spans="1:7" ht="50.1" customHeight="1" x14ac:dyDescent="0.25">
      <c r="A107" s="235" t="s">
        <v>366</v>
      </c>
      <c r="B107" s="235"/>
      <c r="C107" s="235"/>
      <c r="D107" s="235"/>
      <c r="E107" s="235"/>
      <c r="F107" s="235"/>
      <c r="G107" s="235"/>
    </row>
    <row r="108" spans="1:7" ht="50.1" customHeight="1" x14ac:dyDescent="0.25">
      <c r="A108" s="235" t="s">
        <v>367</v>
      </c>
      <c r="B108" s="235"/>
      <c r="C108" s="235"/>
      <c r="D108" s="235"/>
      <c r="E108" s="235"/>
      <c r="F108" s="235"/>
      <c r="G108" s="235"/>
    </row>
    <row r="109" spans="1:7" ht="50.1" customHeight="1" x14ac:dyDescent="0.25">
      <c r="A109" s="235" t="s">
        <v>368</v>
      </c>
      <c r="B109" s="235"/>
      <c r="C109" s="235"/>
      <c r="D109" s="235"/>
      <c r="E109" s="235"/>
      <c r="F109" s="235"/>
      <c r="G109" s="235"/>
    </row>
    <row r="110" spans="1:7" ht="50.1" customHeight="1" x14ac:dyDescent="0.25">
      <c r="A110" s="235" t="s">
        <v>353</v>
      </c>
      <c r="B110" s="235"/>
      <c r="C110" s="235"/>
      <c r="D110" s="235"/>
      <c r="E110" s="235"/>
      <c r="F110" s="235"/>
      <c r="G110" s="235"/>
    </row>
    <row r="111" spans="1:7" ht="50.1" customHeight="1" x14ac:dyDescent="0.25">
      <c r="A111" s="235" t="s">
        <v>369</v>
      </c>
      <c r="B111" s="235"/>
      <c r="C111" s="235"/>
      <c r="D111" s="235"/>
      <c r="E111" s="235"/>
      <c r="F111" s="235"/>
      <c r="G111" s="235"/>
    </row>
    <row r="112" spans="1:7" ht="50.1" customHeight="1" x14ac:dyDescent="0.25">
      <c r="A112" s="235"/>
      <c r="B112" s="235"/>
      <c r="C112" s="235"/>
      <c r="D112" s="235"/>
      <c r="E112" s="235"/>
      <c r="F112" s="235"/>
      <c r="G112" s="235"/>
    </row>
    <row r="113" spans="1:7" ht="50.1" customHeight="1" x14ac:dyDescent="0.25">
      <c r="A113" s="235" t="s">
        <v>190</v>
      </c>
      <c r="B113" s="235"/>
      <c r="C113" s="235"/>
      <c r="D113" s="235"/>
      <c r="E113" s="235"/>
      <c r="F113" s="235"/>
      <c r="G113" s="235"/>
    </row>
    <row r="114" spans="1:7" ht="50.1" customHeight="1" x14ac:dyDescent="0.25">
      <c r="A114" s="235" t="s">
        <v>310</v>
      </c>
      <c r="B114" s="235"/>
      <c r="C114" s="235"/>
      <c r="D114" s="235"/>
      <c r="E114" s="235"/>
      <c r="F114" s="235"/>
      <c r="G114" s="235"/>
    </row>
    <row r="115" spans="1:7" ht="50.1" customHeight="1" x14ac:dyDescent="0.25">
      <c r="A115" s="235" t="s">
        <v>311</v>
      </c>
      <c r="B115" s="235" t="s">
        <v>312</v>
      </c>
      <c r="C115" s="235"/>
      <c r="D115" s="235" t="s">
        <v>2</v>
      </c>
      <c r="E115" s="235"/>
      <c r="F115" s="235" t="s">
        <v>313</v>
      </c>
      <c r="G115" s="235"/>
    </row>
    <row r="116" spans="1:7" ht="50.1" customHeight="1" x14ac:dyDescent="0.25">
      <c r="A116" s="235" t="s">
        <v>370</v>
      </c>
      <c r="B116" s="235"/>
      <c r="C116" s="235"/>
      <c r="D116" s="235">
        <v>0</v>
      </c>
      <c r="E116" s="235"/>
      <c r="F116" s="235" t="s">
        <v>891</v>
      </c>
      <c r="G116" s="235"/>
    </row>
    <row r="117" spans="1:7" ht="50.1" customHeight="1" x14ac:dyDescent="0.25">
      <c r="A117" s="235" t="s">
        <v>371</v>
      </c>
      <c r="B117" s="235"/>
      <c r="C117" s="235"/>
      <c r="D117" s="235">
        <v>0</v>
      </c>
      <c r="E117" s="235"/>
      <c r="F117" s="235" t="s">
        <v>892</v>
      </c>
      <c r="G117" s="235"/>
    </row>
    <row r="118" spans="1:7" ht="50.1" customHeight="1" x14ac:dyDescent="0.25">
      <c r="A118" s="235" t="s">
        <v>372</v>
      </c>
      <c r="B118" s="235"/>
      <c r="C118" s="235"/>
      <c r="D118" s="235">
        <v>0</v>
      </c>
      <c r="E118" s="235"/>
      <c r="F118" s="235" t="s">
        <v>893</v>
      </c>
      <c r="G118" s="235"/>
    </row>
    <row r="119" spans="1:7" ht="50.1" customHeight="1" x14ac:dyDescent="0.25">
      <c r="A119" s="235" t="s">
        <v>373</v>
      </c>
      <c r="B119" s="235"/>
      <c r="C119" s="235"/>
      <c r="D119" s="235">
        <v>0</v>
      </c>
      <c r="E119" s="235"/>
      <c r="F119" s="235" t="s">
        <v>894</v>
      </c>
      <c r="G119" s="235"/>
    </row>
    <row r="120" spans="1:7" ht="50.1" customHeight="1" x14ac:dyDescent="0.25">
      <c r="A120" s="235" t="s">
        <v>374</v>
      </c>
      <c r="B120" s="235"/>
      <c r="C120" s="235"/>
      <c r="D120" s="235">
        <v>0</v>
      </c>
      <c r="E120" s="235"/>
      <c r="F120" s="235" t="s">
        <v>895</v>
      </c>
      <c r="G120" s="235"/>
    </row>
    <row r="121" spans="1:7" ht="50.1" customHeight="1" x14ac:dyDescent="0.25">
      <c r="A121" s="235" t="s">
        <v>295</v>
      </c>
      <c r="B121" s="235"/>
      <c r="C121" s="235"/>
      <c r="D121" s="235">
        <v>0</v>
      </c>
      <c r="E121" s="235"/>
      <c r="F121" s="235"/>
      <c r="G121" s="235"/>
    </row>
    <row r="122" spans="1:7" ht="50.1" customHeight="1" x14ac:dyDescent="0.25">
      <c r="A122" s="235" t="s">
        <v>294</v>
      </c>
      <c r="B122" s="235"/>
      <c r="C122" s="235"/>
      <c r="D122" s="235">
        <v>0</v>
      </c>
      <c r="E122" s="235"/>
      <c r="F122" s="235"/>
      <c r="G122" s="235"/>
    </row>
    <row r="123" spans="1:7" ht="50.1" customHeight="1" x14ac:dyDescent="0.25">
      <c r="A123" s="235" t="s">
        <v>293</v>
      </c>
      <c r="B123" s="235"/>
      <c r="C123" s="235"/>
      <c r="D123" s="235">
        <v>0</v>
      </c>
      <c r="E123" s="235"/>
      <c r="F123" s="235"/>
      <c r="G123" s="235"/>
    </row>
    <row r="124" spans="1:7" ht="50.1" customHeight="1" x14ac:dyDescent="0.25">
      <c r="A124" s="235" t="s">
        <v>292</v>
      </c>
      <c r="B124" s="235"/>
      <c r="C124" s="235"/>
      <c r="D124" s="235">
        <v>0</v>
      </c>
      <c r="E124" s="235"/>
      <c r="F124" s="235"/>
      <c r="G124" s="235"/>
    </row>
    <row r="125" spans="1:7" ht="50.1" customHeight="1" x14ac:dyDescent="0.25">
      <c r="A125" s="235" t="s">
        <v>291</v>
      </c>
      <c r="B125" s="235"/>
      <c r="C125" s="235"/>
      <c r="D125" s="235">
        <v>0</v>
      </c>
      <c r="E125" s="235"/>
      <c r="F125" s="235"/>
      <c r="G125" s="235"/>
    </row>
    <row r="126" spans="1:7" ht="50.1" customHeight="1" x14ac:dyDescent="0.25">
      <c r="A126" s="235" t="s">
        <v>290</v>
      </c>
      <c r="B126" s="235"/>
      <c r="C126" s="235"/>
      <c r="D126" s="235">
        <v>0</v>
      </c>
      <c r="E126" s="235"/>
      <c r="F126" s="235"/>
      <c r="G126" s="235"/>
    </row>
    <row r="127" spans="1:7" ht="50.1" customHeight="1" x14ac:dyDescent="0.25">
      <c r="A127" s="235" t="s">
        <v>289</v>
      </c>
      <c r="B127" s="235"/>
      <c r="C127" s="235"/>
      <c r="D127" s="235">
        <v>0</v>
      </c>
      <c r="E127" s="235"/>
      <c r="F127" s="235"/>
      <c r="G127" s="235"/>
    </row>
    <row r="128" spans="1:7" ht="50.1" customHeight="1" x14ac:dyDescent="0.25">
      <c r="A128" s="235" t="s">
        <v>326</v>
      </c>
      <c r="B128" s="235"/>
      <c r="C128" s="235"/>
      <c r="D128" s="235"/>
      <c r="E128" s="235"/>
      <c r="F128" s="235"/>
      <c r="G128" s="235"/>
    </row>
    <row r="129" spans="1:7" ht="50.1" customHeight="1" x14ac:dyDescent="0.25">
      <c r="A129" s="235" t="s">
        <v>901</v>
      </c>
      <c r="B129" s="235" t="s">
        <v>899</v>
      </c>
      <c r="C129" s="235"/>
      <c r="D129" s="235"/>
      <c r="E129" s="235"/>
      <c r="F129" s="235" t="s">
        <v>329</v>
      </c>
      <c r="G129" s="235" t="s">
        <v>330</v>
      </c>
    </row>
    <row r="130" spans="1:7" ht="50.1" customHeight="1" x14ac:dyDescent="0.25">
      <c r="A130" s="235" t="s">
        <v>375</v>
      </c>
      <c r="B130" s="235"/>
      <c r="C130" s="235"/>
      <c r="D130" s="235"/>
      <c r="E130" s="235"/>
      <c r="F130" s="235"/>
      <c r="G130" s="235"/>
    </row>
    <row r="131" spans="1:7" ht="50.1" customHeight="1" x14ac:dyDescent="0.25">
      <c r="A131" s="235" t="s">
        <v>376</v>
      </c>
      <c r="B131" s="235"/>
      <c r="C131" s="235"/>
      <c r="D131" s="235"/>
      <c r="E131" s="235"/>
      <c r="F131" s="235"/>
      <c r="G131" s="235"/>
    </row>
    <row r="132" spans="1:7" ht="50.1" customHeight="1" x14ac:dyDescent="0.25">
      <c r="A132" s="235" t="s">
        <v>377</v>
      </c>
      <c r="B132" s="235"/>
      <c r="C132" s="235"/>
      <c r="D132" s="235"/>
      <c r="E132" s="235"/>
      <c r="F132" s="235"/>
      <c r="G132" s="235"/>
    </row>
    <row r="133" spans="1:7" ht="50.1" customHeight="1" x14ac:dyDescent="0.25">
      <c r="A133" s="235" t="s">
        <v>882</v>
      </c>
      <c r="B133" s="235"/>
      <c r="C133" s="235"/>
      <c r="D133" s="235"/>
      <c r="E133" s="235"/>
      <c r="F133" s="235"/>
      <c r="G133" s="235"/>
    </row>
    <row r="134" spans="1:7" ht="50.1" customHeight="1" x14ac:dyDescent="0.25">
      <c r="A134" s="235" t="s">
        <v>883</v>
      </c>
      <c r="B134" s="235"/>
      <c r="C134" s="235"/>
      <c r="D134" s="235"/>
      <c r="E134" s="235"/>
      <c r="F134" s="235"/>
      <c r="G134" s="235"/>
    </row>
    <row r="135" spans="1:7" ht="50.1" customHeight="1" x14ac:dyDescent="0.25">
      <c r="A135" s="235"/>
      <c r="B135" s="235"/>
      <c r="C135" s="235"/>
      <c r="D135" s="235"/>
      <c r="E135" s="235"/>
      <c r="F135" s="235"/>
      <c r="G135" s="235"/>
    </row>
    <row r="136" spans="1:7" ht="50.1" customHeight="1" x14ac:dyDescent="0.25">
      <c r="A136" s="235" t="s">
        <v>378</v>
      </c>
      <c r="B136" s="235"/>
      <c r="C136" s="235"/>
      <c r="D136" s="235"/>
      <c r="E136" s="235"/>
      <c r="F136" s="235"/>
      <c r="G136" s="235"/>
    </row>
    <row r="137" spans="1:7" ht="50.1" customHeight="1" x14ac:dyDescent="0.25">
      <c r="A137" s="235" t="s">
        <v>901</v>
      </c>
      <c r="B137" s="235" t="s">
        <v>906</v>
      </c>
      <c r="C137" s="235"/>
      <c r="D137" s="235"/>
      <c r="E137" s="235"/>
      <c r="F137" s="235"/>
      <c r="G137" s="235"/>
    </row>
    <row r="138" spans="1:7" ht="50.1" customHeight="1" x14ac:dyDescent="0.25">
      <c r="A138" s="235" t="s">
        <v>380</v>
      </c>
      <c r="B138" s="235"/>
      <c r="C138" s="235"/>
      <c r="D138" s="235"/>
      <c r="E138" s="235"/>
      <c r="F138" s="235"/>
      <c r="G138" s="235"/>
    </row>
    <row r="139" spans="1:7" ht="50.1" customHeight="1" x14ac:dyDescent="0.25">
      <c r="A139" s="235"/>
      <c r="B139" s="235"/>
      <c r="C139" s="235"/>
      <c r="D139" s="235"/>
      <c r="E139" s="235"/>
      <c r="F139" s="235"/>
      <c r="G139" s="235"/>
    </row>
    <row r="140" spans="1:7" ht="50.1" customHeight="1" x14ac:dyDescent="0.25">
      <c r="A140" s="235" t="s">
        <v>381</v>
      </c>
      <c r="B140" s="236">
        <v>47119</v>
      </c>
      <c r="C140" s="235"/>
      <c r="D140" s="235"/>
      <c r="E140" s="235"/>
      <c r="F140" s="235"/>
      <c r="G140" s="235"/>
    </row>
  </sheetData>
  <mergeCells count="162">
    <mergeCell ref="L35:L38"/>
    <mergeCell ref="L39:L41"/>
    <mergeCell ref="L42:L43"/>
    <mergeCell ref="C1:G2"/>
    <mergeCell ref="H1:H2"/>
    <mergeCell ref="A3:A4"/>
    <mergeCell ref="B3:B4"/>
    <mergeCell ref="C3:D4"/>
    <mergeCell ref="E3:F4"/>
    <mergeCell ref="G3:G4"/>
    <mergeCell ref="L9:P9"/>
    <mergeCell ref="L12:L16"/>
    <mergeCell ref="L17:L20"/>
    <mergeCell ref="L21:L26"/>
    <mergeCell ref="L27:L30"/>
    <mergeCell ref="L31:L34"/>
    <mergeCell ref="L1:P1"/>
    <mergeCell ref="L2:P2"/>
    <mergeCell ref="L3:P3"/>
    <mergeCell ref="M4:O4"/>
    <mergeCell ref="L7:M7"/>
    <mergeCell ref="L8:N8"/>
    <mergeCell ref="E9:F9"/>
    <mergeCell ref="C10:D10"/>
    <mergeCell ref="E10:F10"/>
    <mergeCell ref="C11:D11"/>
    <mergeCell ref="E11:F11"/>
    <mergeCell ref="C12:D12"/>
    <mergeCell ref="E12:F12"/>
    <mergeCell ref="A5:A18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E23:F23"/>
    <mergeCell ref="C24:D24"/>
    <mergeCell ref="E24:F24"/>
    <mergeCell ref="A25:A35"/>
    <mergeCell ref="C25:D25"/>
    <mergeCell ref="E25:F25"/>
    <mergeCell ref="C26:D26"/>
    <mergeCell ref="E26:F26"/>
    <mergeCell ref="C27:D27"/>
    <mergeCell ref="E27:F27"/>
    <mergeCell ref="A19:A24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34:D34"/>
    <mergeCell ref="E34:F34"/>
    <mergeCell ref="C35:D35"/>
    <mergeCell ref="E35:F35"/>
    <mergeCell ref="A36:A44"/>
    <mergeCell ref="C36:D36"/>
    <mergeCell ref="E36:F36"/>
    <mergeCell ref="C37:D37"/>
    <mergeCell ref="E37:F37"/>
    <mergeCell ref="C38:D38"/>
    <mergeCell ref="C42:D42"/>
    <mergeCell ref="E42:F42"/>
    <mergeCell ref="C43:D43"/>
    <mergeCell ref="E43:F43"/>
    <mergeCell ref="C44:D44"/>
    <mergeCell ref="E44:F44"/>
    <mergeCell ref="E38:F38"/>
    <mergeCell ref="C39:D39"/>
    <mergeCell ref="E39:F39"/>
    <mergeCell ref="C40:D40"/>
    <mergeCell ref="E40:F40"/>
    <mergeCell ref="C41:D41"/>
    <mergeCell ref="E41:F41"/>
    <mergeCell ref="E49:F49"/>
    <mergeCell ref="A50:A57"/>
    <mergeCell ref="C50:D50"/>
    <mergeCell ref="E50:F50"/>
    <mergeCell ref="C51:D51"/>
    <mergeCell ref="E51:F51"/>
    <mergeCell ref="C52:D52"/>
    <mergeCell ref="E52:F52"/>
    <mergeCell ref="C53:D53"/>
    <mergeCell ref="E53:F53"/>
    <mergeCell ref="A45:A49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C57:D57"/>
    <mergeCell ref="E57:F57"/>
    <mergeCell ref="C59:D59"/>
    <mergeCell ref="E59:F59"/>
    <mergeCell ref="C60:D60"/>
    <mergeCell ref="E60:F60"/>
    <mergeCell ref="C54:D54"/>
    <mergeCell ref="E54:F54"/>
    <mergeCell ref="C55:D55"/>
    <mergeCell ref="E55:F55"/>
    <mergeCell ref="C56:D56"/>
    <mergeCell ref="E56:F56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</mergeCells>
  <dataValidations count="1">
    <dataValidation type="whole" allowBlank="1" showInputMessage="1" showErrorMessage="1" sqref="D58:D72 D39:D49 F39:F49 D51:D54 F51:F54 F58:F72 E5:E72 C5:C72">
      <formula1>0</formula1>
      <formula2>10000000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'pomocné zoznamy'!$T$2:$T$62</xm:f>
          </x14:formula1>
          <xm:sqref>H4</xm:sqref>
        </x14:dataValidation>
        <x14:dataValidation type="list" allowBlank="1" showInputMessage="1" showErrorMessage="1">
          <x14:formula1>
            <xm:f>'pomocné zoznamy'!$S$2:$S$62</xm:f>
          </x14:formula1>
          <xm:sqref>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theme="5" tint="-0.499984740745262"/>
  </sheetPr>
  <dimension ref="A1:J64"/>
  <sheetViews>
    <sheetView showGridLines="0" zoomScale="85" zoomScaleNormal="85" workbookViewId="0">
      <pane ySplit="2" topLeftCell="A3" activePane="bottomLeft" state="frozen"/>
      <selection pane="bottomLeft" sqref="A1:J1"/>
    </sheetView>
  </sheetViews>
  <sheetFormatPr defaultColWidth="8.85546875" defaultRowHeight="15" x14ac:dyDescent="0.25"/>
  <cols>
    <col min="1" max="1" width="15.5703125" style="254" customWidth="1"/>
    <col min="2" max="10" width="23.5703125" style="254" customWidth="1"/>
    <col min="11" max="13" width="25.5703125" style="254" customWidth="1"/>
    <col min="14" max="16384" width="8.85546875" style="254"/>
  </cols>
  <sheetData>
    <row r="1" spans="1:10" ht="19.350000000000001" customHeight="1" thickBot="1" x14ac:dyDescent="0.3">
      <c r="A1" s="419" t="s">
        <v>270</v>
      </c>
      <c r="B1" s="420"/>
      <c r="C1" s="420"/>
      <c r="D1" s="420"/>
      <c r="E1" s="420"/>
      <c r="F1" s="420"/>
      <c r="G1" s="420"/>
      <c r="H1" s="420"/>
      <c r="I1" s="420"/>
      <c r="J1" s="431"/>
    </row>
    <row r="2" spans="1:10" ht="73.349999999999994" customHeight="1" thickBot="1" x14ac:dyDescent="0.3">
      <c r="A2" s="273" t="s">
        <v>215</v>
      </c>
      <c r="B2" s="273" t="s">
        <v>29</v>
      </c>
      <c r="C2" s="274" t="s">
        <v>39</v>
      </c>
      <c r="D2" s="274" t="s">
        <v>41</v>
      </c>
      <c r="E2" s="274" t="s">
        <v>878</v>
      </c>
      <c r="F2" s="274" t="s">
        <v>880</v>
      </c>
      <c r="G2" s="274" t="s">
        <v>881</v>
      </c>
      <c r="H2" s="274" t="s">
        <v>877</v>
      </c>
      <c r="I2" s="275" t="s">
        <v>40</v>
      </c>
      <c r="J2" s="275" t="s">
        <v>219</v>
      </c>
    </row>
    <row r="3" spans="1:10" x14ac:dyDescent="0.25">
      <c r="A3" s="325"/>
      <c r="B3" s="332">
        <v>45658</v>
      </c>
      <c r="C3" s="19"/>
      <c r="D3" s="278"/>
      <c r="E3" s="19"/>
      <c r="F3" s="19"/>
      <c r="G3" s="19"/>
      <c r="H3" s="19"/>
      <c r="I3" s="19"/>
      <c r="J3" s="19"/>
    </row>
    <row r="4" spans="1:10" x14ac:dyDescent="0.25">
      <c r="A4" s="325"/>
      <c r="B4" s="333">
        <v>45689</v>
      </c>
      <c r="C4" s="325"/>
      <c r="D4" s="279"/>
      <c r="E4" s="325"/>
      <c r="F4" s="19"/>
      <c r="G4" s="19"/>
      <c r="H4" s="325"/>
      <c r="I4" s="325"/>
      <c r="J4" s="325"/>
    </row>
    <row r="5" spans="1:10" x14ac:dyDescent="0.25">
      <c r="A5" s="325"/>
      <c r="B5" s="333">
        <v>45717</v>
      </c>
      <c r="C5" s="325"/>
      <c r="D5" s="279"/>
      <c r="E5" s="325"/>
      <c r="F5" s="19"/>
      <c r="G5" s="19"/>
      <c r="H5" s="325"/>
      <c r="I5" s="325"/>
      <c r="J5" s="325"/>
    </row>
    <row r="6" spans="1:10" x14ac:dyDescent="0.25">
      <c r="A6" s="325"/>
      <c r="B6" s="333">
        <v>45748</v>
      </c>
      <c r="C6" s="325"/>
      <c r="D6" s="279"/>
      <c r="E6" s="325"/>
      <c r="F6" s="19"/>
      <c r="G6" s="19"/>
      <c r="H6" s="325"/>
      <c r="I6" s="325"/>
      <c r="J6" s="325"/>
    </row>
    <row r="7" spans="1:10" x14ac:dyDescent="0.25">
      <c r="A7" s="325"/>
      <c r="B7" s="333">
        <v>45778</v>
      </c>
      <c r="C7" s="325"/>
      <c r="D7" s="279"/>
      <c r="E7" s="325"/>
      <c r="F7" s="19"/>
      <c r="G7" s="19"/>
      <c r="H7" s="325"/>
      <c r="I7" s="325"/>
      <c r="J7" s="325"/>
    </row>
    <row r="8" spans="1:10" x14ac:dyDescent="0.25">
      <c r="A8" s="325"/>
      <c r="B8" s="333">
        <v>45809</v>
      </c>
      <c r="C8" s="325"/>
      <c r="D8" s="279"/>
      <c r="E8" s="325"/>
      <c r="F8" s="19"/>
      <c r="G8" s="19"/>
      <c r="H8" s="325"/>
      <c r="I8" s="325"/>
      <c r="J8" s="325"/>
    </row>
    <row r="9" spans="1:10" x14ac:dyDescent="0.25">
      <c r="A9" s="325"/>
      <c r="B9" s="333">
        <v>45839</v>
      </c>
      <c r="C9" s="325"/>
      <c r="D9" s="279"/>
      <c r="E9" s="325"/>
      <c r="F9" s="19"/>
      <c r="G9" s="19"/>
      <c r="H9" s="325"/>
      <c r="I9" s="325"/>
      <c r="J9" s="325"/>
    </row>
    <row r="10" spans="1:10" x14ac:dyDescent="0.25">
      <c r="A10" s="325"/>
      <c r="B10" s="333">
        <v>45870</v>
      </c>
      <c r="C10" s="325"/>
      <c r="D10" s="279"/>
      <c r="E10" s="325"/>
      <c r="F10" s="19"/>
      <c r="G10" s="19"/>
      <c r="H10" s="325"/>
      <c r="I10" s="325"/>
      <c r="J10" s="325"/>
    </row>
    <row r="11" spans="1:10" x14ac:dyDescent="0.25">
      <c r="A11" s="325"/>
      <c r="B11" s="333">
        <v>45901</v>
      </c>
      <c r="C11" s="325"/>
      <c r="D11" s="279"/>
      <c r="E11" s="325"/>
      <c r="F11" s="19"/>
      <c r="G11" s="19"/>
      <c r="H11" s="325"/>
      <c r="I11" s="325"/>
      <c r="J11" s="325"/>
    </row>
    <row r="12" spans="1:10" x14ac:dyDescent="0.25">
      <c r="A12" s="325"/>
      <c r="B12" s="333">
        <v>45931</v>
      </c>
      <c r="C12" s="325"/>
      <c r="D12" s="279"/>
      <c r="E12" s="325"/>
      <c r="F12" s="19"/>
      <c r="G12" s="19"/>
      <c r="H12" s="325"/>
      <c r="I12" s="325"/>
      <c r="J12" s="325"/>
    </row>
    <row r="13" spans="1:10" x14ac:dyDescent="0.25">
      <c r="A13" s="325"/>
      <c r="B13" s="333">
        <v>45962</v>
      </c>
      <c r="C13" s="325"/>
      <c r="D13" s="279"/>
      <c r="E13" s="325"/>
      <c r="F13" s="19"/>
      <c r="G13" s="19"/>
      <c r="H13" s="325"/>
      <c r="I13" s="325"/>
      <c r="J13" s="325"/>
    </row>
    <row r="14" spans="1:10" x14ac:dyDescent="0.25">
      <c r="A14" s="325"/>
      <c r="B14" s="333">
        <v>45992</v>
      </c>
      <c r="C14" s="325"/>
      <c r="D14" s="279"/>
      <c r="E14" s="325"/>
      <c r="F14" s="19"/>
      <c r="G14" s="19"/>
      <c r="H14" s="325"/>
      <c r="I14" s="325"/>
      <c r="J14" s="325"/>
    </row>
    <row r="15" spans="1:10" x14ac:dyDescent="0.25">
      <c r="A15" s="325"/>
      <c r="B15" s="333">
        <v>46023</v>
      </c>
      <c r="C15" s="325"/>
      <c r="D15" s="279"/>
      <c r="E15" s="325"/>
      <c r="F15" s="19"/>
      <c r="G15" s="19"/>
      <c r="H15" s="325"/>
      <c r="I15" s="325"/>
      <c r="J15" s="325"/>
    </row>
    <row r="16" spans="1:10" x14ac:dyDescent="0.25">
      <c r="A16" s="325"/>
      <c r="B16" s="333">
        <v>46054</v>
      </c>
      <c r="C16" s="325"/>
      <c r="D16" s="279"/>
      <c r="E16" s="325"/>
      <c r="F16" s="19"/>
      <c r="G16" s="19"/>
      <c r="H16" s="325"/>
      <c r="I16" s="325"/>
      <c r="J16" s="325"/>
    </row>
    <row r="17" spans="1:10" x14ac:dyDescent="0.25">
      <c r="A17" s="325"/>
      <c r="B17" s="333">
        <v>46082</v>
      </c>
      <c r="C17" s="325"/>
      <c r="D17" s="279"/>
      <c r="E17" s="325"/>
      <c r="F17" s="19"/>
      <c r="G17" s="19"/>
      <c r="H17" s="325"/>
      <c r="I17" s="325"/>
      <c r="J17" s="325"/>
    </row>
    <row r="18" spans="1:10" x14ac:dyDescent="0.25">
      <c r="A18" s="325"/>
      <c r="B18" s="333">
        <v>46113</v>
      </c>
      <c r="C18" s="325"/>
      <c r="D18" s="279"/>
      <c r="E18" s="325"/>
      <c r="F18" s="19"/>
      <c r="G18" s="19"/>
      <c r="H18" s="325"/>
      <c r="I18" s="325"/>
      <c r="J18" s="325"/>
    </row>
    <row r="19" spans="1:10" x14ac:dyDescent="0.25">
      <c r="A19" s="325"/>
      <c r="B19" s="333">
        <v>46143</v>
      </c>
      <c r="C19" s="325"/>
      <c r="D19" s="279"/>
      <c r="E19" s="325"/>
      <c r="F19" s="19"/>
      <c r="G19" s="19"/>
      <c r="H19" s="325"/>
      <c r="I19" s="325"/>
      <c r="J19" s="325"/>
    </row>
    <row r="20" spans="1:10" x14ac:dyDescent="0.25">
      <c r="A20" s="325"/>
      <c r="B20" s="333">
        <v>46174</v>
      </c>
      <c r="C20" s="325"/>
      <c r="D20" s="279"/>
      <c r="E20" s="325"/>
      <c r="F20" s="19"/>
      <c r="G20" s="19"/>
      <c r="H20" s="325"/>
      <c r="I20" s="325"/>
      <c r="J20" s="325"/>
    </row>
    <row r="21" spans="1:10" x14ac:dyDescent="0.25">
      <c r="A21" s="325"/>
      <c r="B21" s="333">
        <v>46204</v>
      </c>
      <c r="C21" s="325"/>
      <c r="D21" s="279"/>
      <c r="E21" s="325"/>
      <c r="F21" s="19"/>
      <c r="G21" s="19"/>
      <c r="H21" s="325"/>
      <c r="I21" s="325"/>
      <c r="J21" s="325"/>
    </row>
    <row r="22" spans="1:10" x14ac:dyDescent="0.25">
      <c r="A22" s="325"/>
      <c r="B22" s="333">
        <v>46235</v>
      </c>
      <c r="C22" s="325"/>
      <c r="D22" s="279"/>
      <c r="E22" s="325"/>
      <c r="F22" s="19"/>
      <c r="G22" s="19"/>
      <c r="H22" s="325"/>
      <c r="I22" s="325"/>
      <c r="J22" s="325"/>
    </row>
    <row r="23" spans="1:10" x14ac:dyDescent="0.25">
      <c r="A23" s="325"/>
      <c r="B23" s="333">
        <v>46266</v>
      </c>
      <c r="C23" s="325"/>
      <c r="D23" s="279"/>
      <c r="E23" s="325"/>
      <c r="F23" s="19"/>
      <c r="G23" s="19"/>
      <c r="H23" s="325"/>
      <c r="I23" s="325"/>
      <c r="J23" s="325"/>
    </row>
    <row r="24" spans="1:10" x14ac:dyDescent="0.25">
      <c r="A24" s="325"/>
      <c r="B24" s="333">
        <v>46296</v>
      </c>
      <c r="C24" s="325"/>
      <c r="D24" s="279"/>
      <c r="E24" s="325"/>
      <c r="F24" s="19"/>
      <c r="G24" s="19"/>
      <c r="H24" s="325"/>
      <c r="I24" s="325"/>
      <c r="J24" s="325"/>
    </row>
    <row r="25" spans="1:10" x14ac:dyDescent="0.25">
      <c r="A25" s="325"/>
      <c r="B25" s="333">
        <v>46327</v>
      </c>
      <c r="C25" s="325"/>
      <c r="D25" s="279"/>
      <c r="E25" s="325"/>
      <c r="F25" s="19"/>
      <c r="G25" s="19"/>
      <c r="H25" s="325"/>
      <c r="I25" s="325"/>
      <c r="J25" s="325"/>
    </row>
    <row r="26" spans="1:10" x14ac:dyDescent="0.25">
      <c r="A26" s="325"/>
      <c r="B26" s="333">
        <v>46357</v>
      </c>
      <c r="C26" s="325"/>
      <c r="D26" s="279"/>
      <c r="E26" s="325"/>
      <c r="F26" s="19"/>
      <c r="G26" s="19"/>
      <c r="H26" s="325"/>
      <c r="I26" s="325"/>
      <c r="J26" s="325"/>
    </row>
    <row r="27" spans="1:10" x14ac:dyDescent="0.25">
      <c r="A27" s="325"/>
      <c r="B27" s="333">
        <v>46388</v>
      </c>
      <c r="C27" s="325"/>
      <c r="D27" s="279"/>
      <c r="E27" s="325"/>
      <c r="F27" s="19"/>
      <c r="G27" s="19"/>
      <c r="H27" s="325"/>
      <c r="I27" s="325"/>
      <c r="J27" s="325"/>
    </row>
    <row r="28" spans="1:10" x14ac:dyDescent="0.25">
      <c r="A28" s="325"/>
      <c r="B28" s="333">
        <v>46419</v>
      </c>
      <c r="C28" s="325"/>
      <c r="D28" s="279"/>
      <c r="E28" s="325"/>
      <c r="F28" s="19"/>
      <c r="G28" s="19"/>
      <c r="H28" s="325"/>
      <c r="I28" s="325"/>
      <c r="J28" s="325"/>
    </row>
    <row r="29" spans="1:10" x14ac:dyDescent="0.25">
      <c r="A29" s="325"/>
      <c r="B29" s="333">
        <v>46447</v>
      </c>
      <c r="C29" s="325"/>
      <c r="D29" s="279"/>
      <c r="E29" s="325"/>
      <c r="F29" s="19"/>
      <c r="G29" s="19"/>
      <c r="H29" s="325"/>
      <c r="I29" s="325"/>
      <c r="J29" s="325"/>
    </row>
    <row r="30" spans="1:10" x14ac:dyDescent="0.25">
      <c r="A30" s="325"/>
      <c r="B30" s="333">
        <v>46478</v>
      </c>
      <c r="C30" s="325"/>
      <c r="D30" s="279"/>
      <c r="E30" s="325"/>
      <c r="F30" s="19"/>
      <c r="G30" s="19"/>
      <c r="H30" s="325"/>
      <c r="I30" s="325"/>
      <c r="J30" s="325"/>
    </row>
    <row r="31" spans="1:10" x14ac:dyDescent="0.25">
      <c r="A31" s="325"/>
      <c r="B31" s="333">
        <v>46508</v>
      </c>
      <c r="C31" s="325"/>
      <c r="D31" s="279"/>
      <c r="E31" s="325"/>
      <c r="F31" s="19"/>
      <c r="G31" s="19"/>
      <c r="H31" s="325"/>
      <c r="I31" s="325"/>
      <c r="J31" s="325"/>
    </row>
    <row r="32" spans="1:10" x14ac:dyDescent="0.25">
      <c r="A32" s="325"/>
      <c r="B32" s="333">
        <v>46539</v>
      </c>
      <c r="C32" s="325"/>
      <c r="D32" s="279"/>
      <c r="E32" s="325"/>
      <c r="F32" s="19"/>
      <c r="G32" s="19"/>
      <c r="H32" s="325"/>
      <c r="I32" s="325"/>
      <c r="J32" s="325"/>
    </row>
    <row r="33" spans="1:10" x14ac:dyDescent="0.25">
      <c r="A33" s="325"/>
      <c r="B33" s="333">
        <v>46569</v>
      </c>
      <c r="C33" s="325"/>
      <c r="D33" s="279"/>
      <c r="E33" s="325"/>
      <c r="F33" s="19"/>
      <c r="G33" s="19"/>
      <c r="H33" s="325"/>
      <c r="I33" s="325"/>
      <c r="J33" s="325"/>
    </row>
    <row r="34" spans="1:10" x14ac:dyDescent="0.25">
      <c r="A34" s="325"/>
      <c r="B34" s="333">
        <v>46600</v>
      </c>
      <c r="C34" s="325"/>
      <c r="D34" s="279"/>
      <c r="E34" s="325"/>
      <c r="F34" s="19"/>
      <c r="G34" s="19"/>
      <c r="H34" s="325"/>
      <c r="I34" s="325"/>
      <c r="J34" s="325"/>
    </row>
    <row r="35" spans="1:10" x14ac:dyDescent="0.25">
      <c r="A35" s="325"/>
      <c r="B35" s="333">
        <v>46631</v>
      </c>
      <c r="C35" s="325"/>
      <c r="D35" s="279"/>
      <c r="E35" s="325"/>
      <c r="F35" s="19"/>
      <c r="G35" s="19"/>
      <c r="H35" s="325"/>
      <c r="I35" s="325"/>
      <c r="J35" s="325"/>
    </row>
    <row r="36" spans="1:10" x14ac:dyDescent="0.25">
      <c r="A36" s="325"/>
      <c r="B36" s="333">
        <v>46661</v>
      </c>
      <c r="C36" s="325"/>
      <c r="D36" s="279"/>
      <c r="E36" s="325"/>
      <c r="F36" s="19"/>
      <c r="G36" s="19"/>
      <c r="H36" s="325"/>
      <c r="I36" s="325"/>
      <c r="J36" s="325"/>
    </row>
    <row r="37" spans="1:10" x14ac:dyDescent="0.25">
      <c r="A37" s="325"/>
      <c r="B37" s="333">
        <v>46692</v>
      </c>
      <c r="C37" s="325"/>
      <c r="D37" s="279"/>
      <c r="E37" s="325"/>
      <c r="F37" s="19"/>
      <c r="G37" s="19"/>
      <c r="H37" s="325"/>
      <c r="I37" s="325"/>
      <c r="J37" s="325"/>
    </row>
    <row r="38" spans="1:10" x14ac:dyDescent="0.25">
      <c r="A38" s="325"/>
      <c r="B38" s="333">
        <v>46722</v>
      </c>
      <c r="C38" s="325"/>
      <c r="D38" s="279"/>
      <c r="E38" s="325"/>
      <c r="F38" s="19"/>
      <c r="G38" s="19"/>
      <c r="H38" s="325"/>
      <c r="I38" s="325"/>
      <c r="J38" s="325"/>
    </row>
    <row r="39" spans="1:10" x14ac:dyDescent="0.25">
      <c r="A39" s="325"/>
      <c r="B39" s="333">
        <v>46753</v>
      </c>
      <c r="C39" s="325"/>
      <c r="D39" s="279"/>
      <c r="E39" s="325"/>
      <c r="F39" s="19"/>
      <c r="G39" s="19"/>
      <c r="H39" s="325"/>
      <c r="I39" s="325"/>
      <c r="J39" s="325"/>
    </row>
    <row r="40" spans="1:10" x14ac:dyDescent="0.25">
      <c r="A40" s="325"/>
      <c r="B40" s="333">
        <v>46784</v>
      </c>
      <c r="C40" s="325"/>
      <c r="D40" s="279"/>
      <c r="E40" s="325"/>
      <c r="F40" s="19"/>
      <c r="G40" s="19"/>
      <c r="H40" s="325"/>
      <c r="I40" s="325"/>
      <c r="J40" s="325"/>
    </row>
    <row r="41" spans="1:10" x14ac:dyDescent="0.25">
      <c r="A41" s="325"/>
      <c r="B41" s="333">
        <v>46813</v>
      </c>
      <c r="C41" s="325"/>
      <c r="D41" s="279"/>
      <c r="E41" s="325"/>
      <c r="F41" s="19"/>
      <c r="G41" s="19"/>
      <c r="H41" s="325"/>
      <c r="I41" s="325"/>
      <c r="J41" s="325"/>
    </row>
    <row r="42" spans="1:10" x14ac:dyDescent="0.25">
      <c r="A42" s="325"/>
      <c r="B42" s="333">
        <v>46844</v>
      </c>
      <c r="C42" s="325"/>
      <c r="D42" s="279"/>
      <c r="E42" s="325"/>
      <c r="F42" s="19"/>
      <c r="G42" s="19"/>
      <c r="H42" s="325"/>
      <c r="I42" s="325"/>
      <c r="J42" s="325"/>
    </row>
    <row r="43" spans="1:10" x14ac:dyDescent="0.25">
      <c r="A43" s="325"/>
      <c r="B43" s="333">
        <v>46874</v>
      </c>
      <c r="C43" s="325"/>
      <c r="D43" s="279"/>
      <c r="E43" s="325"/>
      <c r="F43" s="19"/>
      <c r="G43" s="19"/>
      <c r="H43" s="325"/>
      <c r="I43" s="325"/>
      <c r="J43" s="325"/>
    </row>
    <row r="44" spans="1:10" x14ac:dyDescent="0.25">
      <c r="A44" s="325"/>
      <c r="B44" s="333">
        <v>46905</v>
      </c>
      <c r="C44" s="325"/>
      <c r="D44" s="279"/>
      <c r="E44" s="325"/>
      <c r="F44" s="19"/>
      <c r="G44" s="19"/>
      <c r="H44" s="325"/>
      <c r="I44" s="325"/>
      <c r="J44" s="325"/>
    </row>
    <row r="45" spans="1:10" x14ac:dyDescent="0.25">
      <c r="A45" s="325"/>
      <c r="B45" s="333">
        <v>46935</v>
      </c>
      <c r="C45" s="325"/>
      <c r="D45" s="279"/>
      <c r="E45" s="325"/>
      <c r="F45" s="19"/>
      <c r="G45" s="19"/>
      <c r="H45" s="325"/>
      <c r="I45" s="325"/>
      <c r="J45" s="325"/>
    </row>
    <row r="46" spans="1:10" x14ac:dyDescent="0.25">
      <c r="A46" s="325"/>
      <c r="B46" s="333">
        <v>46966</v>
      </c>
      <c r="C46" s="325"/>
      <c r="D46" s="279"/>
      <c r="E46" s="325"/>
      <c r="F46" s="19"/>
      <c r="G46" s="19"/>
      <c r="H46" s="325"/>
      <c r="I46" s="325"/>
      <c r="J46" s="325"/>
    </row>
    <row r="47" spans="1:10" x14ac:dyDescent="0.25">
      <c r="A47" s="325"/>
      <c r="B47" s="333">
        <v>46997</v>
      </c>
      <c r="C47" s="325"/>
      <c r="D47" s="279"/>
      <c r="E47" s="325"/>
      <c r="F47" s="19"/>
      <c r="G47" s="19"/>
      <c r="H47" s="325"/>
      <c r="I47" s="325"/>
      <c r="J47" s="325"/>
    </row>
    <row r="48" spans="1:10" x14ac:dyDescent="0.25">
      <c r="A48" s="325"/>
      <c r="B48" s="333">
        <v>47027</v>
      </c>
      <c r="C48" s="325"/>
      <c r="D48" s="279"/>
      <c r="E48" s="325"/>
      <c r="F48" s="19"/>
      <c r="G48" s="19"/>
      <c r="H48" s="325"/>
      <c r="I48" s="325"/>
      <c r="J48" s="325"/>
    </row>
    <row r="49" spans="1:10" x14ac:dyDescent="0.25">
      <c r="A49" s="325"/>
      <c r="B49" s="333">
        <v>47058</v>
      </c>
      <c r="C49" s="325"/>
      <c r="D49" s="279"/>
      <c r="E49" s="325"/>
      <c r="F49" s="19"/>
      <c r="G49" s="19"/>
      <c r="H49" s="325"/>
      <c r="I49" s="325"/>
      <c r="J49" s="325"/>
    </row>
    <row r="50" spans="1:10" x14ac:dyDescent="0.25">
      <c r="A50" s="325"/>
      <c r="B50" s="333">
        <v>47088</v>
      </c>
      <c r="C50" s="325"/>
      <c r="D50" s="279"/>
      <c r="E50" s="325"/>
      <c r="F50" s="19"/>
      <c r="G50" s="19"/>
      <c r="H50" s="325"/>
      <c r="I50" s="325"/>
      <c r="J50" s="325"/>
    </row>
    <row r="51" spans="1:10" x14ac:dyDescent="0.25">
      <c r="A51" s="325"/>
      <c r="B51" s="333">
        <v>47119</v>
      </c>
      <c r="C51" s="325"/>
      <c r="D51" s="279"/>
      <c r="E51" s="325"/>
      <c r="F51" s="19"/>
      <c r="G51" s="19"/>
      <c r="H51" s="325"/>
      <c r="I51" s="325"/>
      <c r="J51" s="325"/>
    </row>
    <row r="52" spans="1:10" x14ac:dyDescent="0.25">
      <c r="A52" s="325"/>
      <c r="B52" s="333">
        <v>47150</v>
      </c>
      <c r="C52" s="325"/>
      <c r="D52" s="279"/>
      <c r="E52" s="325"/>
      <c r="F52" s="19"/>
      <c r="G52" s="19"/>
      <c r="H52" s="325"/>
      <c r="I52" s="325"/>
      <c r="J52" s="325"/>
    </row>
    <row r="53" spans="1:10" x14ac:dyDescent="0.25">
      <c r="A53" s="325"/>
      <c r="B53" s="333">
        <v>47178</v>
      </c>
      <c r="C53" s="325"/>
      <c r="D53" s="279"/>
      <c r="E53" s="325"/>
      <c r="F53" s="19"/>
      <c r="G53" s="19"/>
      <c r="H53" s="325"/>
      <c r="I53" s="325"/>
      <c r="J53" s="325"/>
    </row>
    <row r="54" spans="1:10" x14ac:dyDescent="0.25">
      <c r="A54" s="325"/>
      <c r="B54" s="333">
        <v>47209</v>
      </c>
      <c r="C54" s="325"/>
      <c r="D54" s="279"/>
      <c r="E54" s="325"/>
      <c r="F54" s="19"/>
      <c r="G54" s="19"/>
      <c r="H54" s="325"/>
      <c r="I54" s="325"/>
      <c r="J54" s="325"/>
    </row>
    <row r="55" spans="1:10" x14ac:dyDescent="0.25">
      <c r="A55" s="325"/>
      <c r="B55" s="333">
        <v>47239</v>
      </c>
      <c r="C55" s="325"/>
      <c r="D55" s="279"/>
      <c r="E55" s="325"/>
      <c r="F55" s="19"/>
      <c r="G55" s="19"/>
      <c r="H55" s="325"/>
      <c r="I55" s="325"/>
      <c r="J55" s="325"/>
    </row>
    <row r="56" spans="1:10" x14ac:dyDescent="0.25">
      <c r="A56" s="325"/>
      <c r="B56" s="333">
        <v>47270</v>
      </c>
      <c r="C56" s="325"/>
      <c r="D56" s="279"/>
      <c r="E56" s="325"/>
      <c r="F56" s="19"/>
      <c r="G56" s="19"/>
      <c r="H56" s="325"/>
      <c r="I56" s="325"/>
      <c r="J56" s="325"/>
    </row>
    <row r="57" spans="1:10" x14ac:dyDescent="0.25">
      <c r="A57" s="325"/>
      <c r="B57" s="333">
        <v>47300</v>
      </c>
      <c r="C57" s="325"/>
      <c r="D57" s="279"/>
      <c r="E57" s="325"/>
      <c r="F57" s="19"/>
      <c r="G57" s="19"/>
      <c r="H57" s="325"/>
      <c r="I57" s="325"/>
      <c r="J57" s="325"/>
    </row>
    <row r="58" spans="1:10" x14ac:dyDescent="0.25">
      <c r="A58" s="325"/>
      <c r="B58" s="333">
        <v>47331</v>
      </c>
      <c r="C58" s="325"/>
      <c r="D58" s="279"/>
      <c r="E58" s="325"/>
      <c r="F58" s="19"/>
      <c r="G58" s="19"/>
      <c r="H58" s="325"/>
      <c r="I58" s="325"/>
      <c r="J58" s="325"/>
    </row>
    <row r="59" spans="1:10" x14ac:dyDescent="0.25">
      <c r="A59" s="325"/>
      <c r="B59" s="333">
        <v>47362</v>
      </c>
      <c r="C59" s="325"/>
      <c r="D59" s="279"/>
      <c r="E59" s="325"/>
      <c r="F59" s="19"/>
      <c r="G59" s="19"/>
      <c r="H59" s="325"/>
      <c r="I59" s="325"/>
      <c r="J59" s="325"/>
    </row>
    <row r="60" spans="1:10" x14ac:dyDescent="0.25">
      <c r="A60" s="325"/>
      <c r="B60" s="333">
        <v>47392</v>
      </c>
      <c r="C60" s="325"/>
      <c r="D60" s="279"/>
      <c r="E60" s="325"/>
      <c r="F60" s="19"/>
      <c r="G60" s="19"/>
      <c r="H60" s="325"/>
      <c r="I60" s="325"/>
      <c r="J60" s="325"/>
    </row>
    <row r="61" spans="1:10" x14ac:dyDescent="0.25">
      <c r="A61" s="325"/>
      <c r="B61" s="333">
        <v>47423</v>
      </c>
      <c r="C61" s="325"/>
      <c r="D61" s="279"/>
      <c r="E61" s="325"/>
      <c r="F61" s="19"/>
      <c r="G61" s="19"/>
      <c r="H61" s="325"/>
      <c r="I61" s="325"/>
      <c r="J61" s="325"/>
    </row>
    <row r="62" spans="1:10" x14ac:dyDescent="0.25">
      <c r="A62" s="325"/>
      <c r="B62" s="333">
        <v>47453</v>
      </c>
      <c r="C62" s="325"/>
      <c r="D62" s="279"/>
      <c r="E62" s="325"/>
      <c r="F62" s="19"/>
      <c r="G62" s="19"/>
      <c r="H62" s="325"/>
      <c r="I62" s="325"/>
      <c r="J62" s="325"/>
    </row>
    <row r="63" spans="1:10" ht="15.75" hidden="1" thickBot="1" x14ac:dyDescent="0.3">
      <c r="B63" s="277" t="s">
        <v>251</v>
      </c>
      <c r="C63" s="272" t="e">
        <f>AVERAGE(C3:C62)</f>
        <v>#DIV/0!</v>
      </c>
      <c r="D63" s="272" t="e">
        <f t="shared" ref="D63:J63" si="0">AVERAGE(D3:D62)</f>
        <v>#DIV/0!</v>
      </c>
      <c r="E63" s="272" t="e">
        <f t="shared" si="0"/>
        <v>#DIV/0!</v>
      </c>
      <c r="F63" s="272" t="e">
        <f t="shared" si="0"/>
        <v>#DIV/0!</v>
      </c>
      <c r="G63" s="272" t="e">
        <f t="shared" si="0"/>
        <v>#DIV/0!</v>
      </c>
      <c r="H63" s="272" t="e">
        <f t="shared" si="0"/>
        <v>#DIV/0!</v>
      </c>
      <c r="I63" s="272" t="e">
        <f t="shared" si="0"/>
        <v>#DIV/0!</v>
      </c>
      <c r="J63" s="272" t="e">
        <f t="shared" si="0"/>
        <v>#DIV/0!</v>
      </c>
    </row>
    <row r="64" spans="1:10" ht="15.75" hidden="1" thickBot="1" x14ac:dyDescent="0.3">
      <c r="B64" s="271" t="s">
        <v>252</v>
      </c>
      <c r="C64" s="256">
        <f>SUM(C3:C62)</f>
        <v>0</v>
      </c>
      <c r="D64" s="256">
        <f t="shared" ref="D64:J64" si="1">SUM(D3:D62)</f>
        <v>0</v>
      </c>
      <c r="E64" s="256">
        <f t="shared" si="1"/>
        <v>0</v>
      </c>
      <c r="F64" s="256">
        <f>SUM(F3:F62)</f>
        <v>0</v>
      </c>
      <c r="G64" s="256">
        <f>SUM(G3:G62)</f>
        <v>0</v>
      </c>
      <c r="H64" s="256">
        <f t="shared" si="1"/>
        <v>0</v>
      </c>
      <c r="I64" s="256">
        <f t="shared" si="1"/>
        <v>0</v>
      </c>
      <c r="J64" s="256">
        <f t="shared" si="1"/>
        <v>0</v>
      </c>
    </row>
  </sheetData>
  <sheetProtection algorithmName="SHA-512" hashValue="xGJeOBvgrVujswLyfpWBLaf2lc3FZFY4UpYqrjhrA7TZr2Y22TOPh/liZAKZkTlRjeQp5wA1iBUjUEInkv7GQQ==" saltValue="A2QkIXpsnseA1LSTZt4cGA==" spinCount="100000" sheet="1" objects="1" scenarios="1"/>
  <mergeCells count="1">
    <mergeCell ref="A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'pomocné zoznamy'!$M$1:$M$12</xm:f>
          </x14:formula1>
          <xm:sqref>J3:J62</xm:sqref>
        </x14:dataValidation>
        <x14:dataValidation type="list" allowBlank="1" showInputMessage="1" showErrorMessage="1">
          <x14:formula1>
            <xm:f>'pomocné zoznamy'!$Q$2:$Q$103</xm:f>
          </x14:formula1>
          <xm:sqref>E3:E62</xm:sqref>
        </x14:dataValidation>
        <x14:dataValidation type="list" allowBlank="1" showInputMessage="1" showErrorMessage="1">
          <x14:formula1>
            <xm:f>'pomocné zoznamy'!$L$1:$L$32</xm:f>
          </x14:formula1>
          <xm:sqref>C3:D62 F3:I62</xm:sqref>
        </x14:dataValidation>
        <x14:dataValidation type="list" allowBlank="1" showInputMessage="1" showErrorMessage="1">
          <x14:formula1>
            <xm:f>pomocne_nove!$A$1:$A$10</xm:f>
          </x14:formula1>
          <xm:sqref>A3:A62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theme="9" tint="0.39997558519241921"/>
  </sheetPr>
  <dimension ref="A1:L424"/>
  <sheetViews>
    <sheetView showGridLines="0" zoomScale="70" zoomScaleNormal="70" workbookViewId="0">
      <pane ySplit="2" topLeftCell="A3" activePane="bottomLeft" state="frozen"/>
      <selection pane="bottomLeft" sqref="A1:L1"/>
    </sheetView>
  </sheetViews>
  <sheetFormatPr defaultColWidth="8.85546875" defaultRowHeight="15" x14ac:dyDescent="0.25"/>
  <cols>
    <col min="1" max="1" width="30.5703125" style="254" customWidth="1"/>
    <col min="2" max="2" width="25.42578125" style="254" customWidth="1"/>
    <col min="3" max="3" width="30.5703125" style="335" customWidth="1"/>
    <col min="4" max="4" width="30.5703125" style="254" customWidth="1"/>
    <col min="5" max="5" width="30.5703125" style="335" customWidth="1"/>
    <col min="6" max="6" width="30.5703125" style="254" customWidth="1"/>
    <col min="7" max="7" width="30.5703125" style="335" customWidth="1"/>
    <col min="8" max="10" width="30.5703125" style="254" customWidth="1"/>
    <col min="11" max="11" width="29" style="254" customWidth="1"/>
    <col min="12" max="12" width="30.5703125" style="254" customWidth="1"/>
    <col min="13" max="15" width="25.5703125" style="254" customWidth="1"/>
    <col min="16" max="16384" width="8.85546875" style="254"/>
  </cols>
  <sheetData>
    <row r="1" spans="1:12" ht="19.350000000000001" customHeight="1" thickBot="1" x14ac:dyDescent="0.3">
      <c r="A1" s="432" t="s">
        <v>271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4"/>
    </row>
    <row r="2" spans="1:12" ht="60.75" thickBot="1" x14ac:dyDescent="0.3">
      <c r="A2" s="280" t="s">
        <v>29</v>
      </c>
      <c r="B2" s="281" t="s">
        <v>229</v>
      </c>
      <c r="C2" s="281" t="s">
        <v>227</v>
      </c>
      <c r="D2" s="281" t="s">
        <v>228</v>
      </c>
      <c r="E2" s="282" t="s">
        <v>221</v>
      </c>
      <c r="F2" s="282" t="s">
        <v>222</v>
      </c>
      <c r="G2" s="281" t="s">
        <v>224</v>
      </c>
      <c r="H2" s="281" t="s">
        <v>223</v>
      </c>
      <c r="I2" s="282" t="s">
        <v>282</v>
      </c>
      <c r="J2" s="282" t="s">
        <v>281</v>
      </c>
      <c r="K2" s="282" t="s">
        <v>280</v>
      </c>
      <c r="L2" s="283" t="s">
        <v>279</v>
      </c>
    </row>
    <row r="3" spans="1:12" x14ac:dyDescent="0.25">
      <c r="A3" s="332">
        <v>45658</v>
      </c>
      <c r="B3" s="338"/>
      <c r="C3" s="347"/>
      <c r="D3" s="336"/>
      <c r="E3" s="339"/>
      <c r="F3" s="340"/>
      <c r="G3" s="339"/>
      <c r="H3" s="341"/>
      <c r="I3" s="340"/>
      <c r="J3" s="340"/>
      <c r="K3" s="340"/>
      <c r="L3" s="338"/>
    </row>
    <row r="4" spans="1:12" x14ac:dyDescent="0.25">
      <c r="A4" s="332">
        <v>45659</v>
      </c>
      <c r="B4" s="338"/>
      <c r="C4" s="347"/>
      <c r="D4" s="336"/>
      <c r="E4" s="339"/>
      <c r="F4" s="340"/>
      <c r="G4" s="339"/>
      <c r="H4" s="341"/>
      <c r="I4" s="340"/>
      <c r="J4" s="340"/>
      <c r="K4" s="340"/>
      <c r="L4" s="338"/>
    </row>
    <row r="5" spans="1:12" x14ac:dyDescent="0.25">
      <c r="A5" s="332">
        <v>45660</v>
      </c>
      <c r="B5" s="338"/>
      <c r="C5" s="347"/>
      <c r="D5" s="336"/>
      <c r="E5" s="339"/>
      <c r="F5" s="340"/>
      <c r="G5" s="339"/>
      <c r="H5" s="341"/>
      <c r="I5" s="340"/>
      <c r="J5" s="340"/>
      <c r="K5" s="340"/>
      <c r="L5" s="338"/>
    </row>
    <row r="6" spans="1:12" x14ac:dyDescent="0.25">
      <c r="A6" s="332">
        <v>45661</v>
      </c>
      <c r="B6" s="338"/>
      <c r="C6" s="347"/>
      <c r="D6" s="336"/>
      <c r="E6" s="339"/>
      <c r="F6" s="340"/>
      <c r="G6" s="339"/>
      <c r="H6" s="341"/>
      <c r="I6" s="340"/>
      <c r="J6" s="340"/>
      <c r="K6" s="340"/>
      <c r="L6" s="338"/>
    </row>
    <row r="7" spans="1:12" x14ac:dyDescent="0.25">
      <c r="A7" s="332">
        <v>45662</v>
      </c>
      <c r="B7" s="338"/>
      <c r="C7" s="347"/>
      <c r="D7" s="336"/>
      <c r="E7" s="339"/>
      <c r="F7" s="340"/>
      <c r="G7" s="339"/>
      <c r="H7" s="341"/>
      <c r="I7" s="340"/>
      <c r="J7" s="340"/>
      <c r="K7" s="340"/>
      <c r="L7" s="338"/>
    </row>
    <row r="8" spans="1:12" x14ac:dyDescent="0.25">
      <c r="A8" s="332">
        <v>45663</v>
      </c>
      <c r="B8" s="338"/>
      <c r="C8" s="347"/>
      <c r="D8" s="336"/>
      <c r="E8" s="339"/>
      <c r="F8" s="340"/>
      <c r="G8" s="339"/>
      <c r="H8" s="341"/>
      <c r="I8" s="340"/>
      <c r="J8" s="340"/>
      <c r="K8" s="340"/>
      <c r="L8" s="338"/>
    </row>
    <row r="9" spans="1:12" x14ac:dyDescent="0.25">
      <c r="A9" s="332">
        <v>45664</v>
      </c>
      <c r="B9" s="338"/>
      <c r="C9" s="347"/>
      <c r="D9" s="336"/>
      <c r="E9" s="339"/>
      <c r="F9" s="340"/>
      <c r="G9" s="339"/>
      <c r="H9" s="341"/>
      <c r="I9" s="340"/>
      <c r="J9" s="340"/>
      <c r="K9" s="340"/>
      <c r="L9" s="338"/>
    </row>
    <row r="10" spans="1:12" x14ac:dyDescent="0.25">
      <c r="A10" s="333">
        <v>45689</v>
      </c>
      <c r="B10" s="324"/>
      <c r="C10" s="348"/>
      <c r="D10" s="337"/>
      <c r="E10" s="342"/>
      <c r="F10" s="323"/>
      <c r="G10" s="343"/>
      <c r="H10" s="344"/>
      <c r="I10" s="323"/>
      <c r="J10" s="323"/>
      <c r="K10" s="323"/>
      <c r="L10" s="324"/>
    </row>
    <row r="11" spans="1:12" x14ac:dyDescent="0.25">
      <c r="A11" s="333">
        <v>45690</v>
      </c>
      <c r="B11" s="324"/>
      <c r="C11" s="348"/>
      <c r="D11" s="337"/>
      <c r="E11" s="342"/>
      <c r="F11" s="323"/>
      <c r="G11" s="343"/>
      <c r="H11" s="344"/>
      <c r="I11" s="323"/>
      <c r="J11" s="323"/>
      <c r="K11" s="323"/>
      <c r="L11" s="324"/>
    </row>
    <row r="12" spans="1:12" x14ac:dyDescent="0.25">
      <c r="A12" s="333">
        <v>45691</v>
      </c>
      <c r="B12" s="324"/>
      <c r="C12" s="348"/>
      <c r="D12" s="337"/>
      <c r="E12" s="342"/>
      <c r="F12" s="323"/>
      <c r="G12" s="343"/>
      <c r="H12" s="344"/>
      <c r="I12" s="323"/>
      <c r="J12" s="323"/>
      <c r="K12" s="323"/>
      <c r="L12" s="324"/>
    </row>
    <row r="13" spans="1:12" x14ac:dyDescent="0.25">
      <c r="A13" s="333">
        <v>45692</v>
      </c>
      <c r="B13" s="324"/>
      <c r="C13" s="348"/>
      <c r="D13" s="337"/>
      <c r="E13" s="342"/>
      <c r="F13" s="323"/>
      <c r="G13" s="343"/>
      <c r="H13" s="344"/>
      <c r="I13" s="323"/>
      <c r="J13" s="323"/>
      <c r="K13" s="323"/>
      <c r="L13" s="324"/>
    </row>
    <row r="14" spans="1:12" x14ac:dyDescent="0.25">
      <c r="A14" s="333">
        <v>45693</v>
      </c>
      <c r="B14" s="324"/>
      <c r="C14" s="348"/>
      <c r="D14" s="337"/>
      <c r="E14" s="342"/>
      <c r="F14" s="323"/>
      <c r="G14" s="343"/>
      <c r="H14" s="344"/>
      <c r="I14" s="323"/>
      <c r="J14" s="323"/>
      <c r="K14" s="323"/>
      <c r="L14" s="324"/>
    </row>
    <row r="15" spans="1:12" x14ac:dyDescent="0.25">
      <c r="A15" s="333">
        <v>45694</v>
      </c>
      <c r="B15" s="324"/>
      <c r="C15" s="348"/>
      <c r="D15" s="337"/>
      <c r="E15" s="342"/>
      <c r="F15" s="323"/>
      <c r="G15" s="343"/>
      <c r="H15" s="344"/>
      <c r="I15" s="323"/>
      <c r="J15" s="323"/>
      <c r="K15" s="323"/>
      <c r="L15" s="324"/>
    </row>
    <row r="16" spans="1:12" x14ac:dyDescent="0.25">
      <c r="A16" s="333">
        <v>45695</v>
      </c>
      <c r="B16" s="324"/>
      <c r="C16" s="348"/>
      <c r="D16" s="337"/>
      <c r="E16" s="342"/>
      <c r="F16" s="323"/>
      <c r="G16" s="343"/>
      <c r="H16" s="344"/>
      <c r="I16" s="323"/>
      <c r="J16" s="323"/>
      <c r="K16" s="323"/>
      <c r="L16" s="324"/>
    </row>
    <row r="17" spans="1:12" x14ac:dyDescent="0.25">
      <c r="A17" s="333">
        <v>45717</v>
      </c>
      <c r="B17" s="324"/>
      <c r="C17" s="348"/>
      <c r="D17" s="337"/>
      <c r="E17" s="342"/>
      <c r="F17" s="323"/>
      <c r="G17" s="342"/>
      <c r="H17" s="344"/>
      <c r="I17" s="323"/>
      <c r="J17" s="323"/>
      <c r="K17" s="323"/>
      <c r="L17" s="324"/>
    </row>
    <row r="18" spans="1:12" x14ac:dyDescent="0.25">
      <c r="A18" s="333">
        <v>45718</v>
      </c>
      <c r="B18" s="324"/>
      <c r="C18" s="348"/>
      <c r="D18" s="337"/>
      <c r="E18" s="342"/>
      <c r="F18" s="323"/>
      <c r="G18" s="342"/>
      <c r="H18" s="344"/>
      <c r="I18" s="323"/>
      <c r="J18" s="323"/>
      <c r="K18" s="323"/>
      <c r="L18" s="324"/>
    </row>
    <row r="19" spans="1:12" x14ac:dyDescent="0.25">
      <c r="A19" s="333">
        <v>45719</v>
      </c>
      <c r="B19" s="324"/>
      <c r="C19" s="348"/>
      <c r="D19" s="337"/>
      <c r="E19" s="342"/>
      <c r="F19" s="323"/>
      <c r="G19" s="342"/>
      <c r="H19" s="344"/>
      <c r="I19" s="323"/>
      <c r="J19" s="323"/>
      <c r="K19" s="323"/>
      <c r="L19" s="324"/>
    </row>
    <row r="20" spans="1:12" x14ac:dyDescent="0.25">
      <c r="A20" s="333">
        <v>45720</v>
      </c>
      <c r="B20" s="324"/>
      <c r="C20" s="348"/>
      <c r="D20" s="337"/>
      <c r="E20" s="342"/>
      <c r="F20" s="323"/>
      <c r="G20" s="342"/>
      <c r="H20" s="344"/>
      <c r="I20" s="323"/>
      <c r="J20" s="323"/>
      <c r="K20" s="323"/>
      <c r="L20" s="324"/>
    </row>
    <row r="21" spans="1:12" x14ac:dyDescent="0.25">
      <c r="A21" s="333">
        <v>45721</v>
      </c>
      <c r="B21" s="324"/>
      <c r="C21" s="348"/>
      <c r="D21" s="337"/>
      <c r="E21" s="342"/>
      <c r="F21" s="323"/>
      <c r="G21" s="342"/>
      <c r="H21" s="344"/>
      <c r="I21" s="323"/>
      <c r="J21" s="323"/>
      <c r="K21" s="323"/>
      <c r="L21" s="324"/>
    </row>
    <row r="22" spans="1:12" x14ac:dyDescent="0.25">
      <c r="A22" s="333">
        <v>45722</v>
      </c>
      <c r="B22" s="324"/>
      <c r="C22" s="348"/>
      <c r="D22" s="337"/>
      <c r="E22" s="342"/>
      <c r="F22" s="323"/>
      <c r="G22" s="342"/>
      <c r="H22" s="344"/>
      <c r="I22" s="323"/>
      <c r="J22" s="323"/>
      <c r="K22" s="323"/>
      <c r="L22" s="324"/>
    </row>
    <row r="23" spans="1:12" x14ac:dyDescent="0.25">
      <c r="A23" s="333">
        <v>45723</v>
      </c>
      <c r="B23" s="324"/>
      <c r="C23" s="348"/>
      <c r="D23" s="337"/>
      <c r="E23" s="342"/>
      <c r="F23" s="323"/>
      <c r="G23" s="342"/>
      <c r="H23" s="344"/>
      <c r="I23" s="323"/>
      <c r="J23" s="323"/>
      <c r="K23" s="323"/>
      <c r="L23" s="324"/>
    </row>
    <row r="24" spans="1:12" x14ac:dyDescent="0.25">
      <c r="A24" s="333">
        <v>45748</v>
      </c>
      <c r="B24" s="324"/>
      <c r="C24" s="348"/>
      <c r="D24" s="337"/>
      <c r="E24" s="342"/>
      <c r="F24" s="323"/>
      <c r="G24" s="342"/>
      <c r="H24" s="323"/>
      <c r="I24" s="323"/>
      <c r="J24" s="323"/>
      <c r="K24" s="323"/>
      <c r="L24" s="324"/>
    </row>
    <row r="25" spans="1:12" x14ac:dyDescent="0.25">
      <c r="A25" s="333">
        <v>45749</v>
      </c>
      <c r="B25" s="324"/>
      <c r="C25" s="348"/>
      <c r="D25" s="337"/>
      <c r="E25" s="342"/>
      <c r="F25" s="323"/>
      <c r="G25" s="342"/>
      <c r="H25" s="323"/>
      <c r="I25" s="323"/>
      <c r="J25" s="323"/>
      <c r="K25" s="323"/>
      <c r="L25" s="324"/>
    </row>
    <row r="26" spans="1:12" x14ac:dyDescent="0.25">
      <c r="A26" s="333">
        <v>45750</v>
      </c>
      <c r="B26" s="324"/>
      <c r="C26" s="348"/>
      <c r="D26" s="337"/>
      <c r="E26" s="342"/>
      <c r="F26" s="323"/>
      <c r="G26" s="342"/>
      <c r="H26" s="323"/>
      <c r="I26" s="323"/>
      <c r="J26" s="323"/>
      <c r="K26" s="323"/>
      <c r="L26" s="324"/>
    </row>
    <row r="27" spans="1:12" x14ac:dyDescent="0.25">
      <c r="A27" s="333">
        <v>45751</v>
      </c>
      <c r="B27" s="324"/>
      <c r="C27" s="348"/>
      <c r="D27" s="337"/>
      <c r="E27" s="342"/>
      <c r="F27" s="323"/>
      <c r="G27" s="342"/>
      <c r="H27" s="323"/>
      <c r="I27" s="323"/>
      <c r="J27" s="323"/>
      <c r="K27" s="323"/>
      <c r="L27" s="324"/>
    </row>
    <row r="28" spans="1:12" x14ac:dyDescent="0.25">
      <c r="A28" s="333">
        <v>45752</v>
      </c>
      <c r="B28" s="324"/>
      <c r="C28" s="348"/>
      <c r="D28" s="337"/>
      <c r="E28" s="342"/>
      <c r="F28" s="323"/>
      <c r="G28" s="342"/>
      <c r="H28" s="323"/>
      <c r="I28" s="323"/>
      <c r="J28" s="323"/>
      <c r="K28" s="323"/>
      <c r="L28" s="324"/>
    </row>
    <row r="29" spans="1:12" x14ac:dyDescent="0.25">
      <c r="A29" s="333">
        <v>45753</v>
      </c>
      <c r="B29" s="324"/>
      <c r="C29" s="348"/>
      <c r="D29" s="337"/>
      <c r="E29" s="342"/>
      <c r="F29" s="323"/>
      <c r="G29" s="342"/>
      <c r="H29" s="323"/>
      <c r="I29" s="323"/>
      <c r="J29" s="323"/>
      <c r="K29" s="323"/>
      <c r="L29" s="324"/>
    </row>
    <row r="30" spans="1:12" x14ac:dyDescent="0.25">
      <c r="A30" s="333">
        <v>45754</v>
      </c>
      <c r="B30" s="324"/>
      <c r="C30" s="348"/>
      <c r="D30" s="337"/>
      <c r="E30" s="342"/>
      <c r="F30" s="323"/>
      <c r="G30" s="342"/>
      <c r="H30" s="323"/>
      <c r="I30" s="323"/>
      <c r="J30" s="323"/>
      <c r="K30" s="323"/>
      <c r="L30" s="324"/>
    </row>
    <row r="31" spans="1:12" x14ac:dyDescent="0.25">
      <c r="A31" s="333">
        <v>45778</v>
      </c>
      <c r="B31" s="324"/>
      <c r="C31" s="348"/>
      <c r="D31" s="337"/>
      <c r="E31" s="342"/>
      <c r="F31" s="323"/>
      <c r="G31" s="342"/>
      <c r="H31" s="323"/>
      <c r="I31" s="323"/>
      <c r="J31" s="323"/>
      <c r="K31" s="323"/>
      <c r="L31" s="324"/>
    </row>
    <row r="32" spans="1:12" x14ac:dyDescent="0.25">
      <c r="A32" s="333">
        <v>45779</v>
      </c>
      <c r="B32" s="324"/>
      <c r="C32" s="348"/>
      <c r="D32" s="337"/>
      <c r="E32" s="342"/>
      <c r="F32" s="323"/>
      <c r="G32" s="342"/>
      <c r="H32" s="323"/>
      <c r="I32" s="323"/>
      <c r="J32" s="323"/>
      <c r="K32" s="323"/>
      <c r="L32" s="324"/>
    </row>
    <row r="33" spans="1:12" x14ac:dyDescent="0.25">
      <c r="A33" s="333">
        <v>45780</v>
      </c>
      <c r="B33" s="324"/>
      <c r="C33" s="348"/>
      <c r="D33" s="337"/>
      <c r="E33" s="342"/>
      <c r="F33" s="323"/>
      <c r="G33" s="342"/>
      <c r="H33" s="323"/>
      <c r="I33" s="323"/>
      <c r="J33" s="323"/>
      <c r="K33" s="323"/>
      <c r="L33" s="324"/>
    </row>
    <row r="34" spans="1:12" x14ac:dyDescent="0.25">
      <c r="A34" s="333">
        <v>45781</v>
      </c>
      <c r="B34" s="324"/>
      <c r="C34" s="348"/>
      <c r="D34" s="337"/>
      <c r="E34" s="342"/>
      <c r="F34" s="323"/>
      <c r="G34" s="342"/>
      <c r="H34" s="323"/>
      <c r="I34" s="323"/>
      <c r="J34" s="323"/>
      <c r="K34" s="323"/>
      <c r="L34" s="324"/>
    </row>
    <row r="35" spans="1:12" x14ac:dyDescent="0.25">
      <c r="A35" s="333">
        <v>45782</v>
      </c>
      <c r="B35" s="324"/>
      <c r="C35" s="348"/>
      <c r="D35" s="337"/>
      <c r="E35" s="342"/>
      <c r="F35" s="323"/>
      <c r="G35" s="342"/>
      <c r="H35" s="323"/>
      <c r="I35" s="323"/>
      <c r="J35" s="323"/>
      <c r="K35" s="323"/>
      <c r="L35" s="324"/>
    </row>
    <row r="36" spans="1:12" x14ac:dyDescent="0.25">
      <c r="A36" s="333">
        <v>45783</v>
      </c>
      <c r="B36" s="324"/>
      <c r="C36" s="348"/>
      <c r="D36" s="337"/>
      <c r="E36" s="342"/>
      <c r="F36" s="323"/>
      <c r="G36" s="342"/>
      <c r="H36" s="323"/>
      <c r="I36" s="323"/>
      <c r="J36" s="323"/>
      <c r="K36" s="323"/>
      <c r="L36" s="324"/>
    </row>
    <row r="37" spans="1:12" x14ac:dyDescent="0.25">
      <c r="A37" s="333">
        <v>45784</v>
      </c>
      <c r="B37" s="324"/>
      <c r="C37" s="348"/>
      <c r="D37" s="337"/>
      <c r="E37" s="342"/>
      <c r="F37" s="323"/>
      <c r="G37" s="342"/>
      <c r="H37" s="323"/>
      <c r="I37" s="323"/>
      <c r="J37" s="323"/>
      <c r="K37" s="323"/>
      <c r="L37" s="324"/>
    </row>
    <row r="38" spans="1:12" x14ac:dyDescent="0.25">
      <c r="A38" s="333">
        <v>45809</v>
      </c>
      <c r="B38" s="324"/>
      <c r="C38" s="348"/>
      <c r="D38" s="337"/>
      <c r="E38" s="342"/>
      <c r="F38" s="323"/>
      <c r="G38" s="342"/>
      <c r="H38" s="323"/>
      <c r="I38" s="323"/>
      <c r="J38" s="323"/>
      <c r="K38" s="323"/>
      <c r="L38" s="324"/>
    </row>
    <row r="39" spans="1:12" x14ac:dyDescent="0.25">
      <c r="A39" s="333">
        <v>45810</v>
      </c>
      <c r="B39" s="324"/>
      <c r="C39" s="348"/>
      <c r="D39" s="337"/>
      <c r="E39" s="342"/>
      <c r="F39" s="323"/>
      <c r="G39" s="342"/>
      <c r="H39" s="323"/>
      <c r="I39" s="323"/>
      <c r="J39" s="323"/>
      <c r="K39" s="323"/>
      <c r="L39" s="324"/>
    </row>
    <row r="40" spans="1:12" x14ac:dyDescent="0.25">
      <c r="A40" s="333">
        <v>45811</v>
      </c>
      <c r="B40" s="324"/>
      <c r="C40" s="348"/>
      <c r="D40" s="337"/>
      <c r="E40" s="342"/>
      <c r="F40" s="323"/>
      <c r="G40" s="342"/>
      <c r="H40" s="323"/>
      <c r="I40" s="323"/>
      <c r="J40" s="323"/>
      <c r="K40" s="323"/>
      <c r="L40" s="324"/>
    </row>
    <row r="41" spans="1:12" x14ac:dyDescent="0.25">
      <c r="A41" s="333">
        <v>45812</v>
      </c>
      <c r="B41" s="324"/>
      <c r="C41" s="348"/>
      <c r="D41" s="337"/>
      <c r="E41" s="342"/>
      <c r="F41" s="323"/>
      <c r="G41" s="342"/>
      <c r="H41" s="323"/>
      <c r="I41" s="323"/>
      <c r="J41" s="323"/>
      <c r="K41" s="323"/>
      <c r="L41" s="324"/>
    </row>
    <row r="42" spans="1:12" x14ac:dyDescent="0.25">
      <c r="A42" s="333">
        <v>45813</v>
      </c>
      <c r="B42" s="324"/>
      <c r="C42" s="348"/>
      <c r="D42" s="337"/>
      <c r="E42" s="342"/>
      <c r="F42" s="323"/>
      <c r="G42" s="342"/>
      <c r="H42" s="323"/>
      <c r="I42" s="323"/>
      <c r="J42" s="323"/>
      <c r="K42" s="323"/>
      <c r="L42" s="324"/>
    </row>
    <row r="43" spans="1:12" x14ac:dyDescent="0.25">
      <c r="A43" s="333">
        <v>45814</v>
      </c>
      <c r="B43" s="324"/>
      <c r="C43" s="348"/>
      <c r="D43" s="337"/>
      <c r="E43" s="342"/>
      <c r="F43" s="323"/>
      <c r="G43" s="342"/>
      <c r="H43" s="323"/>
      <c r="I43" s="323"/>
      <c r="J43" s="323"/>
      <c r="K43" s="323"/>
      <c r="L43" s="324"/>
    </row>
    <row r="44" spans="1:12" x14ac:dyDescent="0.25">
      <c r="A44" s="333">
        <v>45815</v>
      </c>
      <c r="B44" s="324"/>
      <c r="C44" s="348"/>
      <c r="D44" s="337"/>
      <c r="E44" s="342"/>
      <c r="F44" s="323"/>
      <c r="G44" s="342"/>
      <c r="H44" s="323"/>
      <c r="I44" s="323"/>
      <c r="J44" s="323"/>
      <c r="K44" s="323"/>
      <c r="L44" s="324"/>
    </row>
    <row r="45" spans="1:12" x14ac:dyDescent="0.25">
      <c r="A45" s="333">
        <v>45839</v>
      </c>
      <c r="B45" s="324"/>
      <c r="C45" s="348"/>
      <c r="D45" s="337"/>
      <c r="E45" s="342"/>
      <c r="F45" s="323"/>
      <c r="G45" s="342"/>
      <c r="H45" s="323"/>
      <c r="I45" s="323"/>
      <c r="J45" s="323"/>
      <c r="K45" s="323"/>
      <c r="L45" s="324"/>
    </row>
    <row r="46" spans="1:12" x14ac:dyDescent="0.25">
      <c r="A46" s="333">
        <v>45840</v>
      </c>
      <c r="B46" s="324"/>
      <c r="C46" s="348"/>
      <c r="D46" s="337"/>
      <c r="E46" s="342"/>
      <c r="F46" s="323"/>
      <c r="G46" s="342"/>
      <c r="H46" s="323"/>
      <c r="I46" s="323"/>
      <c r="J46" s="323"/>
      <c r="K46" s="323"/>
      <c r="L46" s="324"/>
    </row>
    <row r="47" spans="1:12" x14ac:dyDescent="0.25">
      <c r="A47" s="333">
        <v>45841</v>
      </c>
      <c r="B47" s="324"/>
      <c r="C47" s="348"/>
      <c r="D47" s="337"/>
      <c r="E47" s="342"/>
      <c r="F47" s="323"/>
      <c r="G47" s="342"/>
      <c r="H47" s="323"/>
      <c r="I47" s="323"/>
      <c r="J47" s="323"/>
      <c r="K47" s="323"/>
      <c r="L47" s="324"/>
    </row>
    <row r="48" spans="1:12" x14ac:dyDescent="0.25">
      <c r="A48" s="333">
        <v>45842</v>
      </c>
      <c r="B48" s="324"/>
      <c r="C48" s="348"/>
      <c r="D48" s="337"/>
      <c r="E48" s="342"/>
      <c r="F48" s="323"/>
      <c r="G48" s="342"/>
      <c r="H48" s="323"/>
      <c r="I48" s="323"/>
      <c r="J48" s="323"/>
      <c r="K48" s="323"/>
      <c r="L48" s="324"/>
    </row>
    <row r="49" spans="1:12" x14ac:dyDescent="0.25">
      <c r="A49" s="333">
        <v>45843</v>
      </c>
      <c r="B49" s="324"/>
      <c r="C49" s="348"/>
      <c r="D49" s="337"/>
      <c r="E49" s="342"/>
      <c r="F49" s="323"/>
      <c r="G49" s="342"/>
      <c r="H49" s="323"/>
      <c r="I49" s="323"/>
      <c r="J49" s="323"/>
      <c r="K49" s="323"/>
      <c r="L49" s="324"/>
    </row>
    <row r="50" spans="1:12" x14ac:dyDescent="0.25">
      <c r="A50" s="333">
        <v>45844</v>
      </c>
      <c r="B50" s="324"/>
      <c r="C50" s="348"/>
      <c r="D50" s="337"/>
      <c r="E50" s="342"/>
      <c r="F50" s="323"/>
      <c r="G50" s="342"/>
      <c r="H50" s="323"/>
      <c r="I50" s="323"/>
      <c r="J50" s="323"/>
      <c r="K50" s="323"/>
      <c r="L50" s="324"/>
    </row>
    <row r="51" spans="1:12" x14ac:dyDescent="0.25">
      <c r="A51" s="333">
        <v>45845</v>
      </c>
      <c r="B51" s="324"/>
      <c r="C51" s="348"/>
      <c r="D51" s="337"/>
      <c r="E51" s="342"/>
      <c r="F51" s="323"/>
      <c r="G51" s="342"/>
      <c r="H51" s="323"/>
      <c r="I51" s="323"/>
      <c r="J51" s="323"/>
      <c r="K51" s="323"/>
      <c r="L51" s="324"/>
    </row>
    <row r="52" spans="1:12" x14ac:dyDescent="0.25">
      <c r="A52" s="333">
        <v>45870</v>
      </c>
      <c r="B52" s="324"/>
      <c r="C52" s="348"/>
      <c r="D52" s="337"/>
      <c r="E52" s="342"/>
      <c r="F52" s="323"/>
      <c r="G52" s="342"/>
      <c r="H52" s="323"/>
      <c r="I52" s="323"/>
      <c r="J52" s="323"/>
      <c r="K52" s="323"/>
      <c r="L52" s="324"/>
    </row>
    <row r="53" spans="1:12" x14ac:dyDescent="0.25">
      <c r="A53" s="333">
        <v>45871</v>
      </c>
      <c r="B53" s="324"/>
      <c r="C53" s="348"/>
      <c r="D53" s="337"/>
      <c r="E53" s="342"/>
      <c r="F53" s="323"/>
      <c r="G53" s="342"/>
      <c r="H53" s="323"/>
      <c r="I53" s="323"/>
      <c r="J53" s="323"/>
      <c r="K53" s="323"/>
      <c r="L53" s="324"/>
    </row>
    <row r="54" spans="1:12" x14ac:dyDescent="0.25">
      <c r="A54" s="333">
        <v>45872</v>
      </c>
      <c r="B54" s="324"/>
      <c r="C54" s="348"/>
      <c r="D54" s="337"/>
      <c r="E54" s="342"/>
      <c r="F54" s="323"/>
      <c r="G54" s="342"/>
      <c r="H54" s="323"/>
      <c r="I54" s="323"/>
      <c r="J54" s="323"/>
      <c r="K54" s="323"/>
      <c r="L54" s="324"/>
    </row>
    <row r="55" spans="1:12" x14ac:dyDescent="0.25">
      <c r="A55" s="333">
        <v>45873</v>
      </c>
      <c r="B55" s="324"/>
      <c r="C55" s="348"/>
      <c r="D55" s="337"/>
      <c r="E55" s="342"/>
      <c r="F55" s="323"/>
      <c r="G55" s="342"/>
      <c r="H55" s="323"/>
      <c r="I55" s="323"/>
      <c r="J55" s="323"/>
      <c r="K55" s="323"/>
      <c r="L55" s="324"/>
    </row>
    <row r="56" spans="1:12" x14ac:dyDescent="0.25">
      <c r="A56" s="333">
        <v>45874</v>
      </c>
      <c r="B56" s="324"/>
      <c r="C56" s="348"/>
      <c r="D56" s="337"/>
      <c r="E56" s="342"/>
      <c r="F56" s="323"/>
      <c r="G56" s="342"/>
      <c r="H56" s="323"/>
      <c r="I56" s="323"/>
      <c r="J56" s="323"/>
      <c r="K56" s="323"/>
      <c r="L56" s="324"/>
    </row>
    <row r="57" spans="1:12" x14ac:dyDescent="0.25">
      <c r="A57" s="333">
        <v>45875</v>
      </c>
      <c r="B57" s="324"/>
      <c r="C57" s="348"/>
      <c r="D57" s="337"/>
      <c r="E57" s="342"/>
      <c r="F57" s="323"/>
      <c r="G57" s="342"/>
      <c r="H57" s="323"/>
      <c r="I57" s="323"/>
      <c r="J57" s="323"/>
      <c r="K57" s="323"/>
      <c r="L57" s="324"/>
    </row>
    <row r="58" spans="1:12" x14ac:dyDescent="0.25">
      <c r="A58" s="333">
        <v>45876</v>
      </c>
      <c r="B58" s="324"/>
      <c r="C58" s="348"/>
      <c r="D58" s="337"/>
      <c r="E58" s="342"/>
      <c r="F58" s="323"/>
      <c r="G58" s="342"/>
      <c r="H58" s="323"/>
      <c r="I58" s="323"/>
      <c r="J58" s="323"/>
      <c r="K58" s="323"/>
      <c r="L58" s="324"/>
    </row>
    <row r="59" spans="1:12" x14ac:dyDescent="0.25">
      <c r="A59" s="333">
        <v>45901</v>
      </c>
      <c r="B59" s="324"/>
      <c r="C59" s="348"/>
      <c r="D59" s="337"/>
      <c r="E59" s="342"/>
      <c r="F59" s="323"/>
      <c r="G59" s="342"/>
      <c r="H59" s="323"/>
      <c r="I59" s="323"/>
      <c r="J59" s="323"/>
      <c r="K59" s="323"/>
      <c r="L59" s="324"/>
    </row>
    <row r="60" spans="1:12" x14ac:dyDescent="0.25">
      <c r="A60" s="333">
        <v>45902</v>
      </c>
      <c r="B60" s="324"/>
      <c r="C60" s="348"/>
      <c r="D60" s="337"/>
      <c r="E60" s="342"/>
      <c r="F60" s="323"/>
      <c r="G60" s="342"/>
      <c r="H60" s="323"/>
      <c r="I60" s="323"/>
      <c r="J60" s="323"/>
      <c r="K60" s="323"/>
      <c r="L60" s="324"/>
    </row>
    <row r="61" spans="1:12" x14ac:dyDescent="0.25">
      <c r="A61" s="333">
        <v>45903</v>
      </c>
      <c r="B61" s="324"/>
      <c r="C61" s="348"/>
      <c r="D61" s="337"/>
      <c r="E61" s="342"/>
      <c r="F61" s="323"/>
      <c r="G61" s="342"/>
      <c r="H61" s="323"/>
      <c r="I61" s="323"/>
      <c r="J61" s="323"/>
      <c r="K61" s="323"/>
      <c r="L61" s="324"/>
    </row>
    <row r="62" spans="1:12" x14ac:dyDescent="0.25">
      <c r="A62" s="333">
        <v>45904</v>
      </c>
      <c r="B62" s="324"/>
      <c r="C62" s="348"/>
      <c r="D62" s="337"/>
      <c r="E62" s="342"/>
      <c r="F62" s="323"/>
      <c r="G62" s="342"/>
      <c r="H62" s="323"/>
      <c r="I62" s="323"/>
      <c r="J62" s="323"/>
      <c r="K62" s="323"/>
      <c r="L62" s="324"/>
    </row>
    <row r="63" spans="1:12" x14ac:dyDescent="0.25">
      <c r="A63" s="333">
        <v>45905</v>
      </c>
      <c r="B63" s="324"/>
      <c r="C63" s="348"/>
      <c r="D63" s="337"/>
      <c r="E63" s="342"/>
      <c r="F63" s="323"/>
      <c r="G63" s="342"/>
      <c r="H63" s="323"/>
      <c r="I63" s="323"/>
      <c r="J63" s="323"/>
      <c r="K63" s="323"/>
      <c r="L63" s="324"/>
    </row>
    <row r="64" spans="1:12" x14ac:dyDescent="0.25">
      <c r="A64" s="333">
        <v>45906</v>
      </c>
      <c r="B64" s="324"/>
      <c r="C64" s="348"/>
      <c r="D64" s="337"/>
      <c r="E64" s="342"/>
      <c r="F64" s="323"/>
      <c r="G64" s="342"/>
      <c r="H64" s="323"/>
      <c r="I64" s="323"/>
      <c r="J64" s="323"/>
      <c r="K64" s="323"/>
      <c r="L64" s="324"/>
    </row>
    <row r="65" spans="1:12" x14ac:dyDescent="0.25">
      <c r="A65" s="333">
        <v>45907</v>
      </c>
      <c r="B65" s="324"/>
      <c r="C65" s="348"/>
      <c r="D65" s="337"/>
      <c r="E65" s="342"/>
      <c r="F65" s="323"/>
      <c r="G65" s="342"/>
      <c r="H65" s="323"/>
      <c r="I65" s="323"/>
      <c r="J65" s="323"/>
      <c r="K65" s="323"/>
      <c r="L65" s="324"/>
    </row>
    <row r="66" spans="1:12" x14ac:dyDescent="0.25">
      <c r="A66" s="333">
        <v>45931</v>
      </c>
      <c r="B66" s="324"/>
      <c r="C66" s="348"/>
      <c r="D66" s="337"/>
      <c r="E66" s="342"/>
      <c r="F66" s="323"/>
      <c r="G66" s="342"/>
      <c r="H66" s="323"/>
      <c r="I66" s="323"/>
      <c r="J66" s="323"/>
      <c r="K66" s="323"/>
      <c r="L66" s="324"/>
    </row>
    <row r="67" spans="1:12" x14ac:dyDescent="0.25">
      <c r="A67" s="333">
        <v>45932</v>
      </c>
      <c r="B67" s="324"/>
      <c r="C67" s="348"/>
      <c r="D67" s="337"/>
      <c r="E67" s="342"/>
      <c r="F67" s="323"/>
      <c r="G67" s="342"/>
      <c r="H67" s="323"/>
      <c r="I67" s="323"/>
      <c r="J67" s="323"/>
      <c r="K67" s="323"/>
      <c r="L67" s="324"/>
    </row>
    <row r="68" spans="1:12" x14ac:dyDescent="0.25">
      <c r="A68" s="333">
        <v>45933</v>
      </c>
      <c r="B68" s="324"/>
      <c r="C68" s="348"/>
      <c r="D68" s="337"/>
      <c r="E68" s="342"/>
      <c r="F68" s="323"/>
      <c r="G68" s="342"/>
      <c r="H68" s="323"/>
      <c r="I68" s="323"/>
      <c r="J68" s="323"/>
      <c r="K68" s="323"/>
      <c r="L68" s="324"/>
    </row>
    <row r="69" spans="1:12" x14ac:dyDescent="0.25">
      <c r="A69" s="333">
        <v>45934</v>
      </c>
      <c r="B69" s="324"/>
      <c r="C69" s="348"/>
      <c r="D69" s="337"/>
      <c r="E69" s="342"/>
      <c r="F69" s="323"/>
      <c r="G69" s="342"/>
      <c r="H69" s="323"/>
      <c r="I69" s="323"/>
      <c r="J69" s="323"/>
      <c r="K69" s="323"/>
      <c r="L69" s="324"/>
    </row>
    <row r="70" spans="1:12" x14ac:dyDescent="0.25">
      <c r="A70" s="333">
        <v>45935</v>
      </c>
      <c r="B70" s="324"/>
      <c r="C70" s="348"/>
      <c r="D70" s="337"/>
      <c r="E70" s="342"/>
      <c r="F70" s="323"/>
      <c r="G70" s="342"/>
      <c r="H70" s="323"/>
      <c r="I70" s="323"/>
      <c r="J70" s="323"/>
      <c r="K70" s="323"/>
      <c r="L70" s="324"/>
    </row>
    <row r="71" spans="1:12" x14ac:dyDescent="0.25">
      <c r="A71" s="333">
        <v>45936</v>
      </c>
      <c r="B71" s="324"/>
      <c r="C71" s="348"/>
      <c r="D71" s="337"/>
      <c r="E71" s="342"/>
      <c r="F71" s="323"/>
      <c r="G71" s="342"/>
      <c r="H71" s="323"/>
      <c r="I71" s="323"/>
      <c r="J71" s="323"/>
      <c r="K71" s="323"/>
      <c r="L71" s="324"/>
    </row>
    <row r="72" spans="1:12" x14ac:dyDescent="0.25">
      <c r="A72" s="333">
        <v>45937</v>
      </c>
      <c r="B72" s="324"/>
      <c r="C72" s="348"/>
      <c r="D72" s="337"/>
      <c r="E72" s="342"/>
      <c r="F72" s="323"/>
      <c r="G72" s="342"/>
      <c r="H72" s="323"/>
      <c r="I72" s="323"/>
      <c r="J72" s="323"/>
      <c r="K72" s="323"/>
      <c r="L72" s="324"/>
    </row>
    <row r="73" spans="1:12" x14ac:dyDescent="0.25">
      <c r="A73" s="333">
        <v>45962</v>
      </c>
      <c r="B73" s="324"/>
      <c r="C73" s="348"/>
      <c r="D73" s="337"/>
      <c r="E73" s="343"/>
      <c r="F73" s="345"/>
      <c r="G73" s="343"/>
      <c r="H73" s="345"/>
      <c r="I73" s="323"/>
      <c r="J73" s="323"/>
      <c r="K73" s="323"/>
      <c r="L73" s="324"/>
    </row>
    <row r="74" spans="1:12" x14ac:dyDescent="0.25">
      <c r="A74" s="333">
        <v>45963</v>
      </c>
      <c r="B74" s="324"/>
      <c r="C74" s="348"/>
      <c r="D74" s="337"/>
      <c r="E74" s="343"/>
      <c r="F74" s="345"/>
      <c r="G74" s="343"/>
      <c r="H74" s="345"/>
      <c r="I74" s="323"/>
      <c r="J74" s="323"/>
      <c r="K74" s="323"/>
      <c r="L74" s="324"/>
    </row>
    <row r="75" spans="1:12" x14ac:dyDescent="0.25">
      <c r="A75" s="333">
        <v>45964</v>
      </c>
      <c r="B75" s="324"/>
      <c r="C75" s="348"/>
      <c r="D75" s="337"/>
      <c r="E75" s="343"/>
      <c r="F75" s="345"/>
      <c r="G75" s="343"/>
      <c r="H75" s="345"/>
      <c r="I75" s="323"/>
      <c r="J75" s="323"/>
      <c r="K75" s="323"/>
      <c r="L75" s="324"/>
    </row>
    <row r="76" spans="1:12" x14ac:dyDescent="0.25">
      <c r="A76" s="333">
        <v>45965</v>
      </c>
      <c r="B76" s="324"/>
      <c r="C76" s="348"/>
      <c r="D76" s="337"/>
      <c r="E76" s="343"/>
      <c r="F76" s="345"/>
      <c r="G76" s="343"/>
      <c r="H76" s="345"/>
      <c r="I76" s="323"/>
      <c r="J76" s="323"/>
      <c r="K76" s="323"/>
      <c r="L76" s="324"/>
    </row>
    <row r="77" spans="1:12" x14ac:dyDescent="0.25">
      <c r="A77" s="333">
        <v>45966</v>
      </c>
      <c r="B77" s="324"/>
      <c r="C77" s="348"/>
      <c r="D77" s="337"/>
      <c r="E77" s="343"/>
      <c r="F77" s="345"/>
      <c r="G77" s="343"/>
      <c r="H77" s="345"/>
      <c r="I77" s="323"/>
      <c r="J77" s="323"/>
      <c r="K77" s="323"/>
      <c r="L77" s="324"/>
    </row>
    <row r="78" spans="1:12" x14ac:dyDescent="0.25">
      <c r="A78" s="333">
        <v>45967</v>
      </c>
      <c r="B78" s="324"/>
      <c r="C78" s="348"/>
      <c r="D78" s="337"/>
      <c r="E78" s="343"/>
      <c r="F78" s="345"/>
      <c r="G78" s="343"/>
      <c r="H78" s="345"/>
      <c r="I78" s="323"/>
      <c r="J78" s="323"/>
      <c r="K78" s="323"/>
      <c r="L78" s="324"/>
    </row>
    <row r="79" spans="1:12" x14ac:dyDescent="0.25">
      <c r="A79" s="333">
        <v>45968</v>
      </c>
      <c r="B79" s="324"/>
      <c r="C79" s="348"/>
      <c r="D79" s="337"/>
      <c r="E79" s="343"/>
      <c r="F79" s="345"/>
      <c r="G79" s="343"/>
      <c r="H79" s="345"/>
      <c r="I79" s="323"/>
      <c r="J79" s="323"/>
      <c r="K79" s="323"/>
      <c r="L79" s="324"/>
    </row>
    <row r="80" spans="1:12" x14ac:dyDescent="0.25">
      <c r="A80" s="333">
        <v>45992</v>
      </c>
      <c r="B80" s="324"/>
      <c r="C80" s="348"/>
      <c r="D80" s="337"/>
      <c r="E80" s="342"/>
      <c r="F80" s="323"/>
      <c r="G80" s="342"/>
      <c r="H80" s="323"/>
      <c r="I80" s="323"/>
      <c r="J80" s="323"/>
      <c r="K80" s="323"/>
      <c r="L80" s="324"/>
    </row>
    <row r="81" spans="1:12" x14ac:dyDescent="0.25">
      <c r="A81" s="333">
        <v>45993</v>
      </c>
      <c r="B81" s="324"/>
      <c r="C81" s="348"/>
      <c r="D81" s="337"/>
      <c r="E81" s="342"/>
      <c r="F81" s="323"/>
      <c r="G81" s="342"/>
      <c r="H81" s="323"/>
      <c r="I81" s="323"/>
      <c r="J81" s="323"/>
      <c r="K81" s="323"/>
      <c r="L81" s="324"/>
    </row>
    <row r="82" spans="1:12" x14ac:dyDescent="0.25">
      <c r="A82" s="333">
        <v>45994</v>
      </c>
      <c r="B82" s="324"/>
      <c r="C82" s="348"/>
      <c r="D82" s="337"/>
      <c r="E82" s="342"/>
      <c r="F82" s="323"/>
      <c r="G82" s="342"/>
      <c r="H82" s="323"/>
      <c r="I82" s="323"/>
      <c r="J82" s="323"/>
      <c r="K82" s="323"/>
      <c r="L82" s="324"/>
    </row>
    <row r="83" spans="1:12" x14ac:dyDescent="0.25">
      <c r="A83" s="333">
        <v>45995</v>
      </c>
      <c r="B83" s="324"/>
      <c r="C83" s="348"/>
      <c r="D83" s="337"/>
      <c r="E83" s="342"/>
      <c r="F83" s="323"/>
      <c r="G83" s="342"/>
      <c r="H83" s="323"/>
      <c r="I83" s="323"/>
      <c r="J83" s="323"/>
      <c r="K83" s="323"/>
      <c r="L83" s="324"/>
    </row>
    <row r="84" spans="1:12" x14ac:dyDescent="0.25">
      <c r="A84" s="333">
        <v>45996</v>
      </c>
      <c r="B84" s="324"/>
      <c r="C84" s="348"/>
      <c r="D84" s="337"/>
      <c r="E84" s="342"/>
      <c r="F84" s="323"/>
      <c r="G84" s="342"/>
      <c r="H84" s="323"/>
      <c r="I84" s="323"/>
      <c r="J84" s="323"/>
      <c r="K84" s="323"/>
      <c r="L84" s="324"/>
    </row>
    <row r="85" spans="1:12" x14ac:dyDescent="0.25">
      <c r="A85" s="333">
        <v>45997</v>
      </c>
      <c r="B85" s="324"/>
      <c r="C85" s="348"/>
      <c r="D85" s="337"/>
      <c r="E85" s="342"/>
      <c r="F85" s="323"/>
      <c r="G85" s="342"/>
      <c r="H85" s="323"/>
      <c r="I85" s="323"/>
      <c r="J85" s="323"/>
      <c r="K85" s="323"/>
      <c r="L85" s="324"/>
    </row>
    <row r="86" spans="1:12" x14ac:dyDescent="0.25">
      <c r="A86" s="333">
        <v>45998</v>
      </c>
      <c r="B86" s="324"/>
      <c r="C86" s="348"/>
      <c r="D86" s="337"/>
      <c r="E86" s="342"/>
      <c r="F86" s="323"/>
      <c r="G86" s="342"/>
      <c r="H86" s="323"/>
      <c r="I86" s="323"/>
      <c r="J86" s="323"/>
      <c r="K86" s="323"/>
      <c r="L86" s="324"/>
    </row>
    <row r="87" spans="1:12" x14ac:dyDescent="0.25">
      <c r="A87" s="333">
        <v>46023</v>
      </c>
      <c r="B87" s="324"/>
      <c r="C87" s="348"/>
      <c r="D87" s="337"/>
      <c r="E87" s="342"/>
      <c r="F87" s="323"/>
      <c r="G87" s="342"/>
      <c r="H87" s="323"/>
      <c r="I87" s="323"/>
      <c r="J87" s="323"/>
      <c r="K87" s="323"/>
      <c r="L87" s="324"/>
    </row>
    <row r="88" spans="1:12" x14ac:dyDescent="0.25">
      <c r="A88" s="333">
        <v>46024</v>
      </c>
      <c r="B88" s="324"/>
      <c r="C88" s="348"/>
      <c r="D88" s="337"/>
      <c r="E88" s="342"/>
      <c r="F88" s="323"/>
      <c r="G88" s="342"/>
      <c r="H88" s="323"/>
      <c r="I88" s="323"/>
      <c r="J88" s="323"/>
      <c r="K88" s="323"/>
      <c r="L88" s="324"/>
    </row>
    <row r="89" spans="1:12" x14ac:dyDescent="0.25">
      <c r="A89" s="333">
        <v>46025</v>
      </c>
      <c r="B89" s="324"/>
      <c r="C89" s="348"/>
      <c r="D89" s="337"/>
      <c r="E89" s="342"/>
      <c r="F89" s="323"/>
      <c r="G89" s="342"/>
      <c r="H89" s="323"/>
      <c r="I89" s="323"/>
      <c r="J89" s="323"/>
      <c r="K89" s="323"/>
      <c r="L89" s="324"/>
    </row>
    <row r="90" spans="1:12" x14ac:dyDescent="0.25">
      <c r="A90" s="333">
        <v>46026</v>
      </c>
      <c r="B90" s="324"/>
      <c r="C90" s="348"/>
      <c r="D90" s="337"/>
      <c r="E90" s="342"/>
      <c r="F90" s="323"/>
      <c r="G90" s="342"/>
      <c r="H90" s="323"/>
      <c r="I90" s="323"/>
      <c r="J90" s="323"/>
      <c r="K90" s="323"/>
      <c r="L90" s="324"/>
    </row>
    <row r="91" spans="1:12" x14ac:dyDescent="0.25">
      <c r="A91" s="333">
        <v>46027</v>
      </c>
      <c r="B91" s="324"/>
      <c r="C91" s="348"/>
      <c r="D91" s="337"/>
      <c r="E91" s="342"/>
      <c r="F91" s="323"/>
      <c r="G91" s="342"/>
      <c r="H91" s="323"/>
      <c r="I91" s="323"/>
      <c r="J91" s="323"/>
      <c r="K91" s="323"/>
      <c r="L91" s="324"/>
    </row>
    <row r="92" spans="1:12" x14ac:dyDescent="0.25">
      <c r="A92" s="333">
        <v>46028</v>
      </c>
      <c r="B92" s="324"/>
      <c r="C92" s="348"/>
      <c r="D92" s="337"/>
      <c r="E92" s="342"/>
      <c r="F92" s="323"/>
      <c r="G92" s="342"/>
      <c r="H92" s="323"/>
      <c r="I92" s="323"/>
      <c r="J92" s="323"/>
      <c r="K92" s="323"/>
      <c r="L92" s="324"/>
    </row>
    <row r="93" spans="1:12" x14ac:dyDescent="0.25">
      <c r="A93" s="333">
        <v>46029</v>
      </c>
      <c r="B93" s="324"/>
      <c r="C93" s="348"/>
      <c r="D93" s="337"/>
      <c r="E93" s="342"/>
      <c r="F93" s="323"/>
      <c r="G93" s="342"/>
      <c r="H93" s="323"/>
      <c r="I93" s="323"/>
      <c r="J93" s="323"/>
      <c r="K93" s="323"/>
      <c r="L93" s="324"/>
    </row>
    <row r="94" spans="1:12" x14ac:dyDescent="0.25">
      <c r="A94" s="333">
        <v>46054</v>
      </c>
      <c r="B94" s="324"/>
      <c r="C94" s="348"/>
      <c r="D94" s="337"/>
      <c r="E94" s="342"/>
      <c r="F94" s="323"/>
      <c r="G94" s="342"/>
      <c r="H94" s="323"/>
      <c r="I94" s="323"/>
      <c r="J94" s="323"/>
      <c r="K94" s="323"/>
      <c r="L94" s="324"/>
    </row>
    <row r="95" spans="1:12" x14ac:dyDescent="0.25">
      <c r="A95" s="333">
        <v>46055</v>
      </c>
      <c r="B95" s="324"/>
      <c r="C95" s="348"/>
      <c r="D95" s="337"/>
      <c r="E95" s="342"/>
      <c r="F95" s="323"/>
      <c r="G95" s="342"/>
      <c r="H95" s="323"/>
      <c r="I95" s="323"/>
      <c r="J95" s="323"/>
      <c r="K95" s="323"/>
      <c r="L95" s="324"/>
    </row>
    <row r="96" spans="1:12" x14ac:dyDescent="0.25">
      <c r="A96" s="333">
        <v>46056</v>
      </c>
      <c r="B96" s="324"/>
      <c r="C96" s="348"/>
      <c r="D96" s="337"/>
      <c r="E96" s="342"/>
      <c r="F96" s="323"/>
      <c r="G96" s="342"/>
      <c r="H96" s="323"/>
      <c r="I96" s="323"/>
      <c r="J96" s="323"/>
      <c r="K96" s="323"/>
      <c r="L96" s="324"/>
    </row>
    <row r="97" spans="1:12" x14ac:dyDescent="0.25">
      <c r="A97" s="333">
        <v>46057</v>
      </c>
      <c r="B97" s="324"/>
      <c r="C97" s="348"/>
      <c r="D97" s="337"/>
      <c r="E97" s="342"/>
      <c r="F97" s="323"/>
      <c r="G97" s="342"/>
      <c r="H97" s="323"/>
      <c r="I97" s="323"/>
      <c r="J97" s="323"/>
      <c r="K97" s="323"/>
      <c r="L97" s="324"/>
    </row>
    <row r="98" spans="1:12" x14ac:dyDescent="0.25">
      <c r="A98" s="333">
        <v>46058</v>
      </c>
      <c r="B98" s="324"/>
      <c r="C98" s="348"/>
      <c r="D98" s="337"/>
      <c r="E98" s="342"/>
      <c r="F98" s="323"/>
      <c r="G98" s="342"/>
      <c r="H98" s="323"/>
      <c r="I98" s="323"/>
      <c r="J98" s="323"/>
      <c r="K98" s="323"/>
      <c r="L98" s="324"/>
    </row>
    <row r="99" spans="1:12" x14ac:dyDescent="0.25">
      <c r="A99" s="333">
        <v>46059</v>
      </c>
      <c r="B99" s="324"/>
      <c r="C99" s="348"/>
      <c r="D99" s="337"/>
      <c r="E99" s="342"/>
      <c r="F99" s="323"/>
      <c r="G99" s="342"/>
      <c r="H99" s="323"/>
      <c r="I99" s="323"/>
      <c r="J99" s="323"/>
      <c r="K99" s="323"/>
      <c r="L99" s="324"/>
    </row>
    <row r="100" spans="1:12" x14ac:dyDescent="0.25">
      <c r="A100" s="333">
        <v>46060</v>
      </c>
      <c r="B100" s="324"/>
      <c r="C100" s="348"/>
      <c r="D100" s="337"/>
      <c r="E100" s="342"/>
      <c r="F100" s="323"/>
      <c r="G100" s="342"/>
      <c r="H100" s="323"/>
      <c r="I100" s="323"/>
      <c r="J100" s="323"/>
      <c r="K100" s="323"/>
      <c r="L100" s="324"/>
    </row>
    <row r="101" spans="1:12" x14ac:dyDescent="0.25">
      <c r="A101" s="333">
        <v>46082</v>
      </c>
      <c r="B101" s="324"/>
      <c r="C101" s="348"/>
      <c r="D101" s="337"/>
      <c r="E101" s="342"/>
      <c r="F101" s="323"/>
      <c r="G101" s="342"/>
      <c r="H101" s="323"/>
      <c r="I101" s="323"/>
      <c r="J101" s="323"/>
      <c r="K101" s="323"/>
      <c r="L101" s="324"/>
    </row>
    <row r="102" spans="1:12" x14ac:dyDescent="0.25">
      <c r="A102" s="333">
        <v>46083</v>
      </c>
      <c r="B102" s="324"/>
      <c r="C102" s="348"/>
      <c r="D102" s="337"/>
      <c r="E102" s="342"/>
      <c r="F102" s="323"/>
      <c r="G102" s="342"/>
      <c r="H102" s="323"/>
      <c r="I102" s="323"/>
      <c r="J102" s="323"/>
      <c r="K102" s="323"/>
      <c r="L102" s="324"/>
    </row>
    <row r="103" spans="1:12" x14ac:dyDescent="0.25">
      <c r="A103" s="333">
        <v>46084</v>
      </c>
      <c r="B103" s="324"/>
      <c r="C103" s="348"/>
      <c r="D103" s="337"/>
      <c r="E103" s="342"/>
      <c r="F103" s="323"/>
      <c r="G103" s="342"/>
      <c r="H103" s="323"/>
      <c r="I103" s="323"/>
      <c r="J103" s="323"/>
      <c r="K103" s="323"/>
      <c r="L103" s="324"/>
    </row>
    <row r="104" spans="1:12" x14ac:dyDescent="0.25">
      <c r="A104" s="333">
        <v>46085</v>
      </c>
      <c r="B104" s="324"/>
      <c r="C104" s="348"/>
      <c r="D104" s="337"/>
      <c r="E104" s="342"/>
      <c r="F104" s="323"/>
      <c r="G104" s="342"/>
      <c r="H104" s="323"/>
      <c r="I104" s="323"/>
      <c r="J104" s="323"/>
      <c r="K104" s="323"/>
      <c r="L104" s="324"/>
    </row>
    <row r="105" spans="1:12" x14ac:dyDescent="0.25">
      <c r="A105" s="333">
        <v>46086</v>
      </c>
      <c r="B105" s="324"/>
      <c r="C105" s="348"/>
      <c r="D105" s="337"/>
      <c r="E105" s="342"/>
      <c r="F105" s="323"/>
      <c r="G105" s="342"/>
      <c r="H105" s="323"/>
      <c r="I105" s="323"/>
      <c r="J105" s="323"/>
      <c r="K105" s="323"/>
      <c r="L105" s="324"/>
    </row>
    <row r="106" spans="1:12" x14ac:dyDescent="0.25">
      <c r="A106" s="333">
        <v>46087</v>
      </c>
      <c r="B106" s="324"/>
      <c r="C106" s="348"/>
      <c r="D106" s="337"/>
      <c r="E106" s="342"/>
      <c r="F106" s="323"/>
      <c r="G106" s="342"/>
      <c r="H106" s="323"/>
      <c r="I106" s="323"/>
      <c r="J106" s="323"/>
      <c r="K106" s="323"/>
      <c r="L106" s="324"/>
    </row>
    <row r="107" spans="1:12" x14ac:dyDescent="0.25">
      <c r="A107" s="333">
        <v>46088</v>
      </c>
      <c r="B107" s="324"/>
      <c r="C107" s="348"/>
      <c r="D107" s="337"/>
      <c r="E107" s="342"/>
      <c r="F107" s="323"/>
      <c r="G107" s="342"/>
      <c r="H107" s="323"/>
      <c r="I107" s="323"/>
      <c r="J107" s="323"/>
      <c r="K107" s="323"/>
      <c r="L107" s="324"/>
    </row>
    <row r="108" spans="1:12" x14ac:dyDescent="0.25">
      <c r="A108" s="333">
        <v>46113</v>
      </c>
      <c r="B108" s="324"/>
      <c r="C108" s="348"/>
      <c r="D108" s="337"/>
      <c r="E108" s="342"/>
      <c r="F108" s="323"/>
      <c r="G108" s="342"/>
      <c r="H108" s="323"/>
      <c r="I108" s="323"/>
      <c r="J108" s="323"/>
      <c r="K108" s="323"/>
      <c r="L108" s="324"/>
    </row>
    <row r="109" spans="1:12" x14ac:dyDescent="0.25">
      <c r="A109" s="333">
        <v>46114</v>
      </c>
      <c r="B109" s="324"/>
      <c r="C109" s="348"/>
      <c r="D109" s="337"/>
      <c r="E109" s="342"/>
      <c r="F109" s="323"/>
      <c r="G109" s="342"/>
      <c r="H109" s="323"/>
      <c r="I109" s="323"/>
      <c r="J109" s="323"/>
      <c r="K109" s="323"/>
      <c r="L109" s="324"/>
    </row>
    <row r="110" spans="1:12" x14ac:dyDescent="0.25">
      <c r="A110" s="333">
        <v>46115</v>
      </c>
      <c r="B110" s="324"/>
      <c r="C110" s="348"/>
      <c r="D110" s="337"/>
      <c r="E110" s="342"/>
      <c r="F110" s="323"/>
      <c r="G110" s="342"/>
      <c r="H110" s="323"/>
      <c r="I110" s="323"/>
      <c r="J110" s="323"/>
      <c r="K110" s="323"/>
      <c r="L110" s="324"/>
    </row>
    <row r="111" spans="1:12" x14ac:dyDescent="0.25">
      <c r="A111" s="333">
        <v>46116</v>
      </c>
      <c r="B111" s="324"/>
      <c r="C111" s="348"/>
      <c r="D111" s="337"/>
      <c r="E111" s="342"/>
      <c r="F111" s="323"/>
      <c r="G111" s="342"/>
      <c r="H111" s="323"/>
      <c r="I111" s="323"/>
      <c r="J111" s="323"/>
      <c r="K111" s="323"/>
      <c r="L111" s="324"/>
    </row>
    <row r="112" spans="1:12" x14ac:dyDescent="0.25">
      <c r="A112" s="333">
        <v>46117</v>
      </c>
      <c r="B112" s="324"/>
      <c r="C112" s="348"/>
      <c r="D112" s="337"/>
      <c r="E112" s="342"/>
      <c r="F112" s="323"/>
      <c r="G112" s="342"/>
      <c r="H112" s="323"/>
      <c r="I112" s="323"/>
      <c r="J112" s="323"/>
      <c r="K112" s="323"/>
      <c r="L112" s="324"/>
    </row>
    <row r="113" spans="1:12" x14ac:dyDescent="0.25">
      <c r="A113" s="333">
        <v>46118</v>
      </c>
      <c r="B113" s="324"/>
      <c r="C113" s="348"/>
      <c r="D113" s="337"/>
      <c r="E113" s="342"/>
      <c r="F113" s="323"/>
      <c r="G113" s="342"/>
      <c r="H113" s="323"/>
      <c r="I113" s="323"/>
      <c r="J113" s="323"/>
      <c r="K113" s="323"/>
      <c r="L113" s="324"/>
    </row>
    <row r="114" spans="1:12" x14ac:dyDescent="0.25">
      <c r="A114" s="333">
        <v>46119</v>
      </c>
      <c r="B114" s="324"/>
      <c r="C114" s="348"/>
      <c r="D114" s="337"/>
      <c r="E114" s="342"/>
      <c r="F114" s="323"/>
      <c r="G114" s="342"/>
      <c r="H114" s="323"/>
      <c r="I114" s="323"/>
      <c r="J114" s="323"/>
      <c r="K114" s="323"/>
      <c r="L114" s="324"/>
    </row>
    <row r="115" spans="1:12" x14ac:dyDescent="0.25">
      <c r="A115" s="333">
        <v>46143</v>
      </c>
      <c r="B115" s="324"/>
      <c r="C115" s="348"/>
      <c r="D115" s="337"/>
      <c r="E115" s="342"/>
      <c r="F115" s="323"/>
      <c r="G115" s="342"/>
      <c r="H115" s="323"/>
      <c r="I115" s="323"/>
      <c r="J115" s="323"/>
      <c r="K115" s="323"/>
      <c r="L115" s="324"/>
    </row>
    <row r="116" spans="1:12" x14ac:dyDescent="0.25">
      <c r="A116" s="333">
        <v>46144</v>
      </c>
      <c r="B116" s="324"/>
      <c r="C116" s="348"/>
      <c r="D116" s="337"/>
      <c r="E116" s="342"/>
      <c r="F116" s="323"/>
      <c r="G116" s="342"/>
      <c r="H116" s="323"/>
      <c r="I116" s="323"/>
      <c r="J116" s="323"/>
      <c r="K116" s="323"/>
      <c r="L116" s="324"/>
    </row>
    <row r="117" spans="1:12" x14ac:dyDescent="0.25">
      <c r="A117" s="333">
        <v>46145</v>
      </c>
      <c r="B117" s="324"/>
      <c r="C117" s="348"/>
      <c r="D117" s="337"/>
      <c r="E117" s="342"/>
      <c r="F117" s="323"/>
      <c r="G117" s="342"/>
      <c r="H117" s="323"/>
      <c r="I117" s="323"/>
      <c r="J117" s="323"/>
      <c r="K117" s="323"/>
      <c r="L117" s="324"/>
    </row>
    <row r="118" spans="1:12" x14ac:dyDescent="0.25">
      <c r="A118" s="333">
        <v>46146</v>
      </c>
      <c r="B118" s="324"/>
      <c r="C118" s="348"/>
      <c r="D118" s="337"/>
      <c r="E118" s="342"/>
      <c r="F118" s="323"/>
      <c r="G118" s="342"/>
      <c r="H118" s="323"/>
      <c r="I118" s="323"/>
      <c r="J118" s="323"/>
      <c r="K118" s="323"/>
      <c r="L118" s="324"/>
    </row>
    <row r="119" spans="1:12" x14ac:dyDescent="0.25">
      <c r="A119" s="333">
        <v>46147</v>
      </c>
      <c r="B119" s="324"/>
      <c r="C119" s="348"/>
      <c r="D119" s="337"/>
      <c r="E119" s="342"/>
      <c r="F119" s="323"/>
      <c r="G119" s="342"/>
      <c r="H119" s="323"/>
      <c r="I119" s="323"/>
      <c r="J119" s="323"/>
      <c r="K119" s="323"/>
      <c r="L119" s="324"/>
    </row>
    <row r="120" spans="1:12" x14ac:dyDescent="0.25">
      <c r="A120" s="333">
        <v>46148</v>
      </c>
      <c r="B120" s="324"/>
      <c r="C120" s="348"/>
      <c r="D120" s="337"/>
      <c r="E120" s="342"/>
      <c r="F120" s="323"/>
      <c r="G120" s="342"/>
      <c r="H120" s="323"/>
      <c r="I120" s="323"/>
      <c r="J120" s="323"/>
      <c r="K120" s="323"/>
      <c r="L120" s="324"/>
    </row>
    <row r="121" spans="1:12" x14ac:dyDescent="0.25">
      <c r="A121" s="333">
        <v>46149</v>
      </c>
      <c r="B121" s="324"/>
      <c r="C121" s="348"/>
      <c r="D121" s="337"/>
      <c r="E121" s="342"/>
      <c r="F121" s="323"/>
      <c r="G121" s="342"/>
      <c r="H121" s="323"/>
      <c r="I121" s="323"/>
      <c r="J121" s="323"/>
      <c r="K121" s="323"/>
      <c r="L121" s="324"/>
    </row>
    <row r="122" spans="1:12" x14ac:dyDescent="0.25">
      <c r="A122" s="333">
        <v>46174</v>
      </c>
      <c r="B122" s="324"/>
      <c r="C122" s="348"/>
      <c r="D122" s="337"/>
      <c r="E122" s="342"/>
      <c r="F122" s="323"/>
      <c r="G122" s="342"/>
      <c r="H122" s="323"/>
      <c r="I122" s="323"/>
      <c r="J122" s="323"/>
      <c r="K122" s="323"/>
      <c r="L122" s="324"/>
    </row>
    <row r="123" spans="1:12" x14ac:dyDescent="0.25">
      <c r="A123" s="333">
        <v>46175</v>
      </c>
      <c r="B123" s="324"/>
      <c r="C123" s="348"/>
      <c r="D123" s="337"/>
      <c r="E123" s="342"/>
      <c r="F123" s="323"/>
      <c r="G123" s="342"/>
      <c r="H123" s="323"/>
      <c r="I123" s="323"/>
      <c r="J123" s="323"/>
      <c r="K123" s="323"/>
      <c r="L123" s="324"/>
    </row>
    <row r="124" spans="1:12" x14ac:dyDescent="0.25">
      <c r="A124" s="333">
        <v>46176</v>
      </c>
      <c r="B124" s="324"/>
      <c r="C124" s="348"/>
      <c r="D124" s="337"/>
      <c r="E124" s="342"/>
      <c r="F124" s="323"/>
      <c r="G124" s="342"/>
      <c r="H124" s="323"/>
      <c r="I124" s="323"/>
      <c r="J124" s="323"/>
      <c r="K124" s="323"/>
      <c r="L124" s="324"/>
    </row>
    <row r="125" spans="1:12" x14ac:dyDescent="0.25">
      <c r="A125" s="333">
        <v>46177</v>
      </c>
      <c r="B125" s="324"/>
      <c r="C125" s="348"/>
      <c r="D125" s="337"/>
      <c r="E125" s="342"/>
      <c r="F125" s="323"/>
      <c r="G125" s="342"/>
      <c r="H125" s="323"/>
      <c r="I125" s="323"/>
      <c r="J125" s="323"/>
      <c r="K125" s="323"/>
      <c r="L125" s="324"/>
    </row>
    <row r="126" spans="1:12" x14ac:dyDescent="0.25">
      <c r="A126" s="333">
        <v>46178</v>
      </c>
      <c r="B126" s="324"/>
      <c r="C126" s="348"/>
      <c r="D126" s="337"/>
      <c r="E126" s="342"/>
      <c r="F126" s="323"/>
      <c r="G126" s="342"/>
      <c r="H126" s="323"/>
      <c r="I126" s="323"/>
      <c r="J126" s="323"/>
      <c r="K126" s="323"/>
      <c r="L126" s="324"/>
    </row>
    <row r="127" spans="1:12" x14ac:dyDescent="0.25">
      <c r="A127" s="333">
        <v>46179</v>
      </c>
      <c r="B127" s="324"/>
      <c r="C127" s="348"/>
      <c r="D127" s="337"/>
      <c r="E127" s="342"/>
      <c r="F127" s="323"/>
      <c r="G127" s="342"/>
      <c r="H127" s="323"/>
      <c r="I127" s="323"/>
      <c r="J127" s="323"/>
      <c r="K127" s="323"/>
      <c r="L127" s="324"/>
    </row>
    <row r="128" spans="1:12" x14ac:dyDescent="0.25">
      <c r="A128" s="333">
        <v>46180</v>
      </c>
      <c r="B128" s="324"/>
      <c r="C128" s="348"/>
      <c r="D128" s="337"/>
      <c r="E128" s="342"/>
      <c r="F128" s="323"/>
      <c r="G128" s="342"/>
      <c r="H128" s="323"/>
      <c r="I128" s="323"/>
      <c r="J128" s="323"/>
      <c r="K128" s="323"/>
      <c r="L128" s="324"/>
    </row>
    <row r="129" spans="1:12" x14ac:dyDescent="0.25">
      <c r="A129" s="333">
        <v>46204</v>
      </c>
      <c r="B129" s="324"/>
      <c r="C129" s="348"/>
      <c r="D129" s="337"/>
      <c r="E129" s="342"/>
      <c r="F129" s="323"/>
      <c r="G129" s="342"/>
      <c r="H129" s="323"/>
      <c r="I129" s="323"/>
      <c r="J129" s="323"/>
      <c r="K129" s="323"/>
      <c r="L129" s="324"/>
    </row>
    <row r="130" spans="1:12" x14ac:dyDescent="0.25">
      <c r="A130" s="333">
        <v>46205</v>
      </c>
      <c r="B130" s="324"/>
      <c r="C130" s="348"/>
      <c r="D130" s="337"/>
      <c r="E130" s="342"/>
      <c r="F130" s="323"/>
      <c r="G130" s="342"/>
      <c r="H130" s="323"/>
      <c r="I130" s="323"/>
      <c r="J130" s="323"/>
      <c r="K130" s="323"/>
      <c r="L130" s="324"/>
    </row>
    <row r="131" spans="1:12" x14ac:dyDescent="0.25">
      <c r="A131" s="333">
        <v>46206</v>
      </c>
      <c r="B131" s="324"/>
      <c r="C131" s="348"/>
      <c r="D131" s="337"/>
      <c r="E131" s="342"/>
      <c r="F131" s="323"/>
      <c r="G131" s="342"/>
      <c r="H131" s="323"/>
      <c r="I131" s="323"/>
      <c r="J131" s="323"/>
      <c r="K131" s="323"/>
      <c r="L131" s="324"/>
    </row>
    <row r="132" spans="1:12" x14ac:dyDescent="0.25">
      <c r="A132" s="333">
        <v>46207</v>
      </c>
      <c r="B132" s="324"/>
      <c r="C132" s="348"/>
      <c r="D132" s="337"/>
      <c r="E132" s="342"/>
      <c r="F132" s="323"/>
      <c r="G132" s="342"/>
      <c r="H132" s="323"/>
      <c r="I132" s="323"/>
      <c r="J132" s="323"/>
      <c r="K132" s="323"/>
      <c r="L132" s="324"/>
    </row>
    <row r="133" spans="1:12" x14ac:dyDescent="0.25">
      <c r="A133" s="333">
        <v>46208</v>
      </c>
      <c r="B133" s="324"/>
      <c r="C133" s="348"/>
      <c r="D133" s="337"/>
      <c r="E133" s="342"/>
      <c r="F133" s="323"/>
      <c r="G133" s="342"/>
      <c r="H133" s="323"/>
      <c r="I133" s="323"/>
      <c r="J133" s="323"/>
      <c r="K133" s="323"/>
      <c r="L133" s="324"/>
    </row>
    <row r="134" spans="1:12" x14ac:dyDescent="0.25">
      <c r="A134" s="333">
        <v>46209</v>
      </c>
      <c r="B134" s="324"/>
      <c r="C134" s="348"/>
      <c r="D134" s="337"/>
      <c r="E134" s="342"/>
      <c r="F134" s="323"/>
      <c r="G134" s="342"/>
      <c r="H134" s="323"/>
      <c r="I134" s="323"/>
      <c r="J134" s="323"/>
      <c r="K134" s="323"/>
      <c r="L134" s="324"/>
    </row>
    <row r="135" spans="1:12" x14ac:dyDescent="0.25">
      <c r="A135" s="333">
        <v>46210</v>
      </c>
      <c r="B135" s="324"/>
      <c r="C135" s="348"/>
      <c r="D135" s="337"/>
      <c r="E135" s="342"/>
      <c r="F135" s="323"/>
      <c r="G135" s="342"/>
      <c r="H135" s="323"/>
      <c r="I135" s="323"/>
      <c r="J135" s="323"/>
      <c r="K135" s="323"/>
      <c r="L135" s="324"/>
    </row>
    <row r="136" spans="1:12" x14ac:dyDescent="0.25">
      <c r="A136" s="333">
        <v>46235</v>
      </c>
      <c r="B136" s="324"/>
      <c r="C136" s="348"/>
      <c r="D136" s="337"/>
      <c r="E136" s="342"/>
      <c r="F136" s="323"/>
      <c r="G136" s="342"/>
      <c r="H136" s="323"/>
      <c r="I136" s="323"/>
      <c r="J136" s="323"/>
      <c r="K136" s="323"/>
      <c r="L136" s="324"/>
    </row>
    <row r="137" spans="1:12" x14ac:dyDescent="0.25">
      <c r="A137" s="333">
        <v>46236</v>
      </c>
      <c r="B137" s="324"/>
      <c r="C137" s="348"/>
      <c r="D137" s="337"/>
      <c r="E137" s="342"/>
      <c r="F137" s="323"/>
      <c r="G137" s="342"/>
      <c r="H137" s="323"/>
      <c r="I137" s="323"/>
      <c r="J137" s="323"/>
      <c r="K137" s="323"/>
      <c r="L137" s="324"/>
    </row>
    <row r="138" spans="1:12" x14ac:dyDescent="0.25">
      <c r="A138" s="333">
        <v>46237</v>
      </c>
      <c r="B138" s="324"/>
      <c r="C138" s="348"/>
      <c r="D138" s="337"/>
      <c r="E138" s="342"/>
      <c r="F138" s="323"/>
      <c r="G138" s="342"/>
      <c r="H138" s="323"/>
      <c r="I138" s="323"/>
      <c r="J138" s="323"/>
      <c r="K138" s="323"/>
      <c r="L138" s="324"/>
    </row>
    <row r="139" spans="1:12" x14ac:dyDescent="0.25">
      <c r="A139" s="333">
        <v>46238</v>
      </c>
      <c r="B139" s="324"/>
      <c r="C139" s="348"/>
      <c r="D139" s="337"/>
      <c r="E139" s="342"/>
      <c r="F139" s="323"/>
      <c r="G139" s="342"/>
      <c r="H139" s="323"/>
      <c r="I139" s="323"/>
      <c r="J139" s="323"/>
      <c r="K139" s="323"/>
      <c r="L139" s="324"/>
    </row>
    <row r="140" spans="1:12" x14ac:dyDescent="0.25">
      <c r="A140" s="333">
        <v>46239</v>
      </c>
      <c r="B140" s="324"/>
      <c r="C140" s="348"/>
      <c r="D140" s="337"/>
      <c r="E140" s="342"/>
      <c r="F140" s="323"/>
      <c r="G140" s="342"/>
      <c r="H140" s="323"/>
      <c r="I140" s="323"/>
      <c r="J140" s="323"/>
      <c r="K140" s="323"/>
      <c r="L140" s="324"/>
    </row>
    <row r="141" spans="1:12" x14ac:dyDescent="0.25">
      <c r="A141" s="333">
        <v>46240</v>
      </c>
      <c r="B141" s="324"/>
      <c r="C141" s="348"/>
      <c r="D141" s="337"/>
      <c r="E141" s="342"/>
      <c r="F141" s="323"/>
      <c r="G141" s="342"/>
      <c r="H141" s="323"/>
      <c r="I141" s="323"/>
      <c r="J141" s="323"/>
      <c r="K141" s="323"/>
      <c r="L141" s="324"/>
    </row>
    <row r="142" spans="1:12" x14ac:dyDescent="0.25">
      <c r="A142" s="333">
        <v>46241</v>
      </c>
      <c r="B142" s="324"/>
      <c r="C142" s="348"/>
      <c r="D142" s="337"/>
      <c r="E142" s="342"/>
      <c r="F142" s="323"/>
      <c r="G142" s="342"/>
      <c r="H142" s="323"/>
      <c r="I142" s="323"/>
      <c r="J142" s="323"/>
      <c r="K142" s="323"/>
      <c r="L142" s="324"/>
    </row>
    <row r="143" spans="1:12" x14ac:dyDescent="0.25">
      <c r="A143" s="333">
        <v>46266</v>
      </c>
      <c r="B143" s="324"/>
      <c r="C143" s="348"/>
      <c r="D143" s="337"/>
      <c r="E143" s="342"/>
      <c r="F143" s="323"/>
      <c r="G143" s="342"/>
      <c r="H143" s="323"/>
      <c r="I143" s="323"/>
      <c r="J143" s="323"/>
      <c r="K143" s="323"/>
      <c r="L143" s="324"/>
    </row>
    <row r="144" spans="1:12" x14ac:dyDescent="0.25">
      <c r="A144" s="333">
        <v>46267</v>
      </c>
      <c r="B144" s="324"/>
      <c r="C144" s="348"/>
      <c r="D144" s="337"/>
      <c r="E144" s="342"/>
      <c r="F144" s="323"/>
      <c r="G144" s="342"/>
      <c r="H144" s="323"/>
      <c r="I144" s="323"/>
      <c r="J144" s="323"/>
      <c r="K144" s="323"/>
      <c r="L144" s="324"/>
    </row>
    <row r="145" spans="1:12" x14ac:dyDescent="0.25">
      <c r="A145" s="333">
        <v>46268</v>
      </c>
      <c r="B145" s="324"/>
      <c r="C145" s="348"/>
      <c r="D145" s="337"/>
      <c r="E145" s="342"/>
      <c r="F145" s="323"/>
      <c r="G145" s="342"/>
      <c r="H145" s="323"/>
      <c r="I145" s="323"/>
      <c r="J145" s="323"/>
      <c r="K145" s="323"/>
      <c r="L145" s="324"/>
    </row>
    <row r="146" spans="1:12" x14ac:dyDescent="0.25">
      <c r="A146" s="333">
        <v>46269</v>
      </c>
      <c r="B146" s="324"/>
      <c r="C146" s="348"/>
      <c r="D146" s="337"/>
      <c r="E146" s="342"/>
      <c r="F146" s="323"/>
      <c r="G146" s="342"/>
      <c r="H146" s="323"/>
      <c r="I146" s="323"/>
      <c r="J146" s="323"/>
      <c r="K146" s="323"/>
      <c r="L146" s="324"/>
    </row>
    <row r="147" spans="1:12" x14ac:dyDescent="0.25">
      <c r="A147" s="333">
        <v>46270</v>
      </c>
      <c r="B147" s="324"/>
      <c r="C147" s="348"/>
      <c r="D147" s="337"/>
      <c r="E147" s="342"/>
      <c r="F147" s="323"/>
      <c r="G147" s="342"/>
      <c r="H147" s="323"/>
      <c r="I147" s="323"/>
      <c r="J147" s="323"/>
      <c r="K147" s="323"/>
      <c r="L147" s="324"/>
    </row>
    <row r="148" spans="1:12" x14ac:dyDescent="0.25">
      <c r="A148" s="333">
        <v>46271</v>
      </c>
      <c r="B148" s="324"/>
      <c r="C148" s="348"/>
      <c r="D148" s="337"/>
      <c r="E148" s="342"/>
      <c r="F148" s="323"/>
      <c r="G148" s="342"/>
      <c r="H148" s="323"/>
      <c r="I148" s="323"/>
      <c r="J148" s="323"/>
      <c r="K148" s="323"/>
      <c r="L148" s="324"/>
    </row>
    <row r="149" spans="1:12" x14ac:dyDescent="0.25">
      <c r="A149" s="333">
        <v>46272</v>
      </c>
      <c r="B149" s="324"/>
      <c r="C149" s="348"/>
      <c r="D149" s="337"/>
      <c r="E149" s="342"/>
      <c r="F149" s="323"/>
      <c r="G149" s="342"/>
      <c r="H149" s="323"/>
      <c r="I149" s="323"/>
      <c r="J149" s="323"/>
      <c r="K149" s="323"/>
      <c r="L149" s="324"/>
    </row>
    <row r="150" spans="1:12" x14ac:dyDescent="0.25">
      <c r="A150" s="333">
        <v>46296</v>
      </c>
      <c r="B150" s="324"/>
      <c r="C150" s="348"/>
      <c r="D150" s="337"/>
      <c r="E150" s="342"/>
      <c r="F150" s="323"/>
      <c r="G150" s="342"/>
      <c r="H150" s="323"/>
      <c r="I150" s="323"/>
      <c r="J150" s="323"/>
      <c r="K150" s="323"/>
      <c r="L150" s="324"/>
    </row>
    <row r="151" spans="1:12" x14ac:dyDescent="0.25">
      <c r="A151" s="333">
        <v>46297</v>
      </c>
      <c r="B151" s="324"/>
      <c r="C151" s="348"/>
      <c r="D151" s="337"/>
      <c r="E151" s="342"/>
      <c r="F151" s="323"/>
      <c r="G151" s="342"/>
      <c r="H151" s="323"/>
      <c r="I151" s="323"/>
      <c r="J151" s="323"/>
      <c r="K151" s="323"/>
      <c r="L151" s="324"/>
    </row>
    <row r="152" spans="1:12" x14ac:dyDescent="0.25">
      <c r="A152" s="333">
        <v>46298</v>
      </c>
      <c r="B152" s="324"/>
      <c r="C152" s="348"/>
      <c r="D152" s="337"/>
      <c r="E152" s="342"/>
      <c r="F152" s="323"/>
      <c r="G152" s="342"/>
      <c r="H152" s="323"/>
      <c r="I152" s="323"/>
      <c r="J152" s="323"/>
      <c r="K152" s="323"/>
      <c r="L152" s="324"/>
    </row>
    <row r="153" spans="1:12" x14ac:dyDescent="0.25">
      <c r="A153" s="333">
        <v>46299</v>
      </c>
      <c r="B153" s="324"/>
      <c r="C153" s="348"/>
      <c r="D153" s="337"/>
      <c r="E153" s="342"/>
      <c r="F153" s="323"/>
      <c r="G153" s="342"/>
      <c r="H153" s="323"/>
      <c r="I153" s="323"/>
      <c r="J153" s="323"/>
      <c r="K153" s="323"/>
      <c r="L153" s="324"/>
    </row>
    <row r="154" spans="1:12" x14ac:dyDescent="0.25">
      <c r="A154" s="333">
        <v>46300</v>
      </c>
      <c r="B154" s="324"/>
      <c r="C154" s="348"/>
      <c r="D154" s="337"/>
      <c r="E154" s="342"/>
      <c r="F154" s="323"/>
      <c r="G154" s="342"/>
      <c r="H154" s="323"/>
      <c r="I154" s="323"/>
      <c r="J154" s="323"/>
      <c r="K154" s="323"/>
      <c r="L154" s="324"/>
    </row>
    <row r="155" spans="1:12" x14ac:dyDescent="0.25">
      <c r="A155" s="333">
        <v>46301</v>
      </c>
      <c r="B155" s="324"/>
      <c r="C155" s="348"/>
      <c r="D155" s="337"/>
      <c r="E155" s="342"/>
      <c r="F155" s="323"/>
      <c r="G155" s="342"/>
      <c r="H155" s="323"/>
      <c r="I155" s="323"/>
      <c r="J155" s="323"/>
      <c r="K155" s="323"/>
      <c r="L155" s="324"/>
    </row>
    <row r="156" spans="1:12" x14ac:dyDescent="0.25">
      <c r="A156" s="333">
        <v>46302</v>
      </c>
      <c r="B156" s="324"/>
      <c r="C156" s="348"/>
      <c r="D156" s="337"/>
      <c r="E156" s="342"/>
      <c r="F156" s="323"/>
      <c r="G156" s="342"/>
      <c r="H156" s="323"/>
      <c r="I156" s="323"/>
      <c r="J156" s="323"/>
      <c r="K156" s="323"/>
      <c r="L156" s="324"/>
    </row>
    <row r="157" spans="1:12" x14ac:dyDescent="0.25">
      <c r="A157" s="333">
        <v>46327</v>
      </c>
      <c r="B157" s="324"/>
      <c r="C157" s="348"/>
      <c r="D157" s="337"/>
      <c r="E157" s="342"/>
      <c r="F157" s="323"/>
      <c r="G157" s="342"/>
      <c r="H157" s="323"/>
      <c r="I157" s="323"/>
      <c r="J157" s="323"/>
      <c r="K157" s="323"/>
      <c r="L157" s="324"/>
    </row>
    <row r="158" spans="1:12" x14ac:dyDescent="0.25">
      <c r="A158" s="333">
        <v>46328</v>
      </c>
      <c r="B158" s="324"/>
      <c r="C158" s="348"/>
      <c r="D158" s="337"/>
      <c r="E158" s="342"/>
      <c r="F158" s="323"/>
      <c r="G158" s="342"/>
      <c r="H158" s="323"/>
      <c r="I158" s="323"/>
      <c r="J158" s="323"/>
      <c r="K158" s="323"/>
      <c r="L158" s="324"/>
    </row>
    <row r="159" spans="1:12" x14ac:dyDescent="0.25">
      <c r="A159" s="333">
        <v>46329</v>
      </c>
      <c r="B159" s="324"/>
      <c r="C159" s="348"/>
      <c r="D159" s="337"/>
      <c r="E159" s="342"/>
      <c r="F159" s="323"/>
      <c r="G159" s="342"/>
      <c r="H159" s="323"/>
      <c r="I159" s="323"/>
      <c r="J159" s="323"/>
      <c r="K159" s="323"/>
      <c r="L159" s="324"/>
    </row>
    <row r="160" spans="1:12" x14ac:dyDescent="0.25">
      <c r="A160" s="333">
        <v>46330</v>
      </c>
      <c r="B160" s="324"/>
      <c r="C160" s="348"/>
      <c r="D160" s="337"/>
      <c r="E160" s="342"/>
      <c r="F160" s="323"/>
      <c r="G160" s="342"/>
      <c r="H160" s="323"/>
      <c r="I160" s="323"/>
      <c r="J160" s="323"/>
      <c r="K160" s="323"/>
      <c r="L160" s="324"/>
    </row>
    <row r="161" spans="1:12" x14ac:dyDescent="0.25">
      <c r="A161" s="333">
        <v>46331</v>
      </c>
      <c r="B161" s="324"/>
      <c r="C161" s="348"/>
      <c r="D161" s="337"/>
      <c r="E161" s="342"/>
      <c r="F161" s="323"/>
      <c r="G161" s="342"/>
      <c r="H161" s="323"/>
      <c r="I161" s="323"/>
      <c r="J161" s="323"/>
      <c r="K161" s="323"/>
      <c r="L161" s="324"/>
    </row>
    <row r="162" spans="1:12" x14ac:dyDescent="0.25">
      <c r="A162" s="333">
        <v>46332</v>
      </c>
      <c r="B162" s="324"/>
      <c r="C162" s="348"/>
      <c r="D162" s="337"/>
      <c r="E162" s="342"/>
      <c r="F162" s="323"/>
      <c r="G162" s="342"/>
      <c r="H162" s="323"/>
      <c r="I162" s="323"/>
      <c r="J162" s="323"/>
      <c r="K162" s="323"/>
      <c r="L162" s="324"/>
    </row>
    <row r="163" spans="1:12" x14ac:dyDescent="0.25">
      <c r="A163" s="333">
        <v>46333</v>
      </c>
      <c r="B163" s="324"/>
      <c r="C163" s="348"/>
      <c r="D163" s="337"/>
      <c r="E163" s="342"/>
      <c r="F163" s="323"/>
      <c r="G163" s="342"/>
      <c r="H163" s="323"/>
      <c r="I163" s="323"/>
      <c r="J163" s="323"/>
      <c r="K163" s="323"/>
      <c r="L163" s="324"/>
    </row>
    <row r="164" spans="1:12" x14ac:dyDescent="0.25">
      <c r="A164" s="333">
        <v>46357</v>
      </c>
      <c r="B164" s="324"/>
      <c r="C164" s="348"/>
      <c r="D164" s="337"/>
      <c r="E164" s="342"/>
      <c r="F164" s="323"/>
      <c r="G164" s="342"/>
      <c r="H164" s="323"/>
      <c r="I164" s="323"/>
      <c r="J164" s="323"/>
      <c r="K164" s="323"/>
      <c r="L164" s="324"/>
    </row>
    <row r="165" spans="1:12" x14ac:dyDescent="0.25">
      <c r="A165" s="333">
        <v>46358</v>
      </c>
      <c r="B165" s="324"/>
      <c r="C165" s="348"/>
      <c r="D165" s="337"/>
      <c r="E165" s="342"/>
      <c r="F165" s="323"/>
      <c r="G165" s="342"/>
      <c r="H165" s="323"/>
      <c r="I165" s="323"/>
      <c r="J165" s="323"/>
      <c r="K165" s="323"/>
      <c r="L165" s="324"/>
    </row>
    <row r="166" spans="1:12" x14ac:dyDescent="0.25">
      <c r="A166" s="333">
        <v>46359</v>
      </c>
      <c r="B166" s="324"/>
      <c r="C166" s="348"/>
      <c r="D166" s="337"/>
      <c r="E166" s="342"/>
      <c r="F166" s="323"/>
      <c r="G166" s="342"/>
      <c r="H166" s="323"/>
      <c r="I166" s="323"/>
      <c r="J166" s="323"/>
      <c r="K166" s="323"/>
      <c r="L166" s="324"/>
    </row>
    <row r="167" spans="1:12" x14ac:dyDescent="0.25">
      <c r="A167" s="333">
        <v>46360</v>
      </c>
      <c r="B167" s="324"/>
      <c r="C167" s="348"/>
      <c r="D167" s="337"/>
      <c r="E167" s="342"/>
      <c r="F167" s="323"/>
      <c r="G167" s="342"/>
      <c r="H167" s="323"/>
      <c r="I167" s="323"/>
      <c r="J167" s="323"/>
      <c r="K167" s="323"/>
      <c r="L167" s="324"/>
    </row>
    <row r="168" spans="1:12" x14ac:dyDescent="0.25">
      <c r="A168" s="333">
        <v>46361</v>
      </c>
      <c r="B168" s="324"/>
      <c r="C168" s="348"/>
      <c r="D168" s="337"/>
      <c r="E168" s="342"/>
      <c r="F168" s="323"/>
      <c r="G168" s="342"/>
      <c r="H168" s="323"/>
      <c r="I168" s="323"/>
      <c r="J168" s="323"/>
      <c r="K168" s="323"/>
      <c r="L168" s="324"/>
    </row>
    <row r="169" spans="1:12" x14ac:dyDescent="0.25">
      <c r="A169" s="333">
        <v>46362</v>
      </c>
      <c r="B169" s="324"/>
      <c r="C169" s="348"/>
      <c r="D169" s="337"/>
      <c r="E169" s="342"/>
      <c r="F169" s="323"/>
      <c r="G169" s="342"/>
      <c r="H169" s="323"/>
      <c r="I169" s="323"/>
      <c r="J169" s="323"/>
      <c r="K169" s="323"/>
      <c r="L169" s="324"/>
    </row>
    <row r="170" spans="1:12" x14ac:dyDescent="0.25">
      <c r="A170" s="333">
        <v>46363</v>
      </c>
      <c r="B170" s="324"/>
      <c r="C170" s="348"/>
      <c r="D170" s="337"/>
      <c r="E170" s="342"/>
      <c r="F170" s="323"/>
      <c r="G170" s="342"/>
      <c r="H170" s="323"/>
      <c r="I170" s="323"/>
      <c r="J170" s="323"/>
      <c r="K170" s="323"/>
      <c r="L170" s="324"/>
    </row>
    <row r="171" spans="1:12" x14ac:dyDescent="0.25">
      <c r="A171" s="333">
        <v>46388</v>
      </c>
      <c r="B171" s="324"/>
      <c r="C171" s="348"/>
      <c r="D171" s="337"/>
      <c r="E171" s="342"/>
      <c r="F171" s="323"/>
      <c r="G171" s="342"/>
      <c r="H171" s="323"/>
      <c r="I171" s="323"/>
      <c r="J171" s="323"/>
      <c r="K171" s="323"/>
      <c r="L171" s="324"/>
    </row>
    <row r="172" spans="1:12" x14ac:dyDescent="0.25">
      <c r="A172" s="333">
        <v>46389</v>
      </c>
      <c r="B172" s="324"/>
      <c r="C172" s="348"/>
      <c r="D172" s="337"/>
      <c r="E172" s="342"/>
      <c r="F172" s="323"/>
      <c r="G172" s="342"/>
      <c r="H172" s="323"/>
      <c r="I172" s="323"/>
      <c r="J172" s="323"/>
      <c r="K172" s="323"/>
      <c r="L172" s="324"/>
    </row>
    <row r="173" spans="1:12" x14ac:dyDescent="0.25">
      <c r="A173" s="333">
        <v>46390</v>
      </c>
      <c r="B173" s="324"/>
      <c r="C173" s="348"/>
      <c r="D173" s="337"/>
      <c r="E173" s="342"/>
      <c r="F173" s="323"/>
      <c r="G173" s="342"/>
      <c r="H173" s="323"/>
      <c r="I173" s="323"/>
      <c r="J173" s="323"/>
      <c r="K173" s="323"/>
      <c r="L173" s="324"/>
    </row>
    <row r="174" spans="1:12" x14ac:dyDescent="0.25">
      <c r="A174" s="333">
        <v>46391</v>
      </c>
      <c r="B174" s="324"/>
      <c r="C174" s="348"/>
      <c r="D174" s="337"/>
      <c r="E174" s="342"/>
      <c r="F174" s="323"/>
      <c r="G174" s="342"/>
      <c r="H174" s="323"/>
      <c r="I174" s="323"/>
      <c r="J174" s="323"/>
      <c r="K174" s="323"/>
      <c r="L174" s="324"/>
    </row>
    <row r="175" spans="1:12" x14ac:dyDescent="0.25">
      <c r="A175" s="333">
        <v>46392</v>
      </c>
      <c r="B175" s="324"/>
      <c r="C175" s="348"/>
      <c r="D175" s="337"/>
      <c r="E175" s="342"/>
      <c r="F175" s="323"/>
      <c r="G175" s="342"/>
      <c r="H175" s="323"/>
      <c r="I175" s="323"/>
      <c r="J175" s="323"/>
      <c r="K175" s="323"/>
      <c r="L175" s="324"/>
    </row>
    <row r="176" spans="1:12" x14ac:dyDescent="0.25">
      <c r="A176" s="333">
        <v>46393</v>
      </c>
      <c r="B176" s="324"/>
      <c r="C176" s="348"/>
      <c r="D176" s="337"/>
      <c r="E176" s="342"/>
      <c r="F176" s="323"/>
      <c r="G176" s="342"/>
      <c r="H176" s="323"/>
      <c r="I176" s="323"/>
      <c r="J176" s="323"/>
      <c r="K176" s="323"/>
      <c r="L176" s="324"/>
    </row>
    <row r="177" spans="1:12" x14ac:dyDescent="0.25">
      <c r="A177" s="333">
        <v>46394</v>
      </c>
      <c r="B177" s="324"/>
      <c r="C177" s="348"/>
      <c r="D177" s="337"/>
      <c r="E177" s="342"/>
      <c r="F177" s="323"/>
      <c r="G177" s="342"/>
      <c r="H177" s="323"/>
      <c r="I177" s="323"/>
      <c r="J177" s="323"/>
      <c r="K177" s="323"/>
      <c r="L177" s="324"/>
    </row>
    <row r="178" spans="1:12" x14ac:dyDescent="0.25">
      <c r="A178" s="333">
        <v>46419</v>
      </c>
      <c r="B178" s="324"/>
      <c r="C178" s="348"/>
      <c r="D178" s="337"/>
      <c r="E178" s="342"/>
      <c r="F178" s="323"/>
      <c r="G178" s="342"/>
      <c r="H178" s="323"/>
      <c r="I178" s="323"/>
      <c r="J178" s="323"/>
      <c r="K178" s="323"/>
      <c r="L178" s="324"/>
    </row>
    <row r="179" spans="1:12" x14ac:dyDescent="0.25">
      <c r="A179" s="333">
        <v>46420</v>
      </c>
      <c r="B179" s="324"/>
      <c r="C179" s="348"/>
      <c r="D179" s="337"/>
      <c r="E179" s="342"/>
      <c r="F179" s="323"/>
      <c r="G179" s="342"/>
      <c r="H179" s="323"/>
      <c r="I179" s="323"/>
      <c r="J179" s="323"/>
      <c r="K179" s="323"/>
      <c r="L179" s="324"/>
    </row>
    <row r="180" spans="1:12" x14ac:dyDescent="0.25">
      <c r="A180" s="333">
        <v>46421</v>
      </c>
      <c r="B180" s="324"/>
      <c r="C180" s="348"/>
      <c r="D180" s="337"/>
      <c r="E180" s="342"/>
      <c r="F180" s="323"/>
      <c r="G180" s="342"/>
      <c r="H180" s="323"/>
      <c r="I180" s="323"/>
      <c r="J180" s="323"/>
      <c r="K180" s="323"/>
      <c r="L180" s="324"/>
    </row>
    <row r="181" spans="1:12" x14ac:dyDescent="0.25">
      <c r="A181" s="333">
        <v>46422</v>
      </c>
      <c r="B181" s="324"/>
      <c r="C181" s="348"/>
      <c r="D181" s="337"/>
      <c r="E181" s="342"/>
      <c r="F181" s="323"/>
      <c r="G181" s="342"/>
      <c r="H181" s="323"/>
      <c r="I181" s="323"/>
      <c r="J181" s="323"/>
      <c r="K181" s="323"/>
      <c r="L181" s="324"/>
    </row>
    <row r="182" spans="1:12" x14ac:dyDescent="0.25">
      <c r="A182" s="333">
        <v>46423</v>
      </c>
      <c r="B182" s="324"/>
      <c r="C182" s="348"/>
      <c r="D182" s="337"/>
      <c r="E182" s="342"/>
      <c r="F182" s="323"/>
      <c r="G182" s="342"/>
      <c r="H182" s="323"/>
      <c r="I182" s="323"/>
      <c r="J182" s="323"/>
      <c r="K182" s="323"/>
      <c r="L182" s="324"/>
    </row>
    <row r="183" spans="1:12" x14ac:dyDescent="0.25">
      <c r="A183" s="333">
        <v>46424</v>
      </c>
      <c r="B183" s="324"/>
      <c r="C183" s="348"/>
      <c r="D183" s="337"/>
      <c r="E183" s="342"/>
      <c r="F183" s="323"/>
      <c r="G183" s="342"/>
      <c r="H183" s="323"/>
      <c r="I183" s="323"/>
      <c r="J183" s="323"/>
      <c r="K183" s="323"/>
      <c r="L183" s="324"/>
    </row>
    <row r="184" spans="1:12" x14ac:dyDescent="0.25">
      <c r="A184" s="333">
        <v>46425</v>
      </c>
      <c r="B184" s="324"/>
      <c r="C184" s="348"/>
      <c r="D184" s="337"/>
      <c r="E184" s="342"/>
      <c r="F184" s="323"/>
      <c r="G184" s="342"/>
      <c r="H184" s="323"/>
      <c r="I184" s="323"/>
      <c r="J184" s="323"/>
      <c r="K184" s="323"/>
      <c r="L184" s="324"/>
    </row>
    <row r="185" spans="1:12" x14ac:dyDescent="0.25">
      <c r="A185" s="333">
        <v>46447</v>
      </c>
      <c r="B185" s="324"/>
      <c r="C185" s="348"/>
      <c r="D185" s="337"/>
      <c r="E185" s="342"/>
      <c r="F185" s="323"/>
      <c r="G185" s="342"/>
      <c r="H185" s="323"/>
      <c r="I185" s="323"/>
      <c r="J185" s="323"/>
      <c r="K185" s="323"/>
      <c r="L185" s="324"/>
    </row>
    <row r="186" spans="1:12" x14ac:dyDescent="0.25">
      <c r="A186" s="333">
        <v>46448</v>
      </c>
      <c r="B186" s="324"/>
      <c r="C186" s="348"/>
      <c r="D186" s="337"/>
      <c r="E186" s="342"/>
      <c r="F186" s="323"/>
      <c r="G186" s="342"/>
      <c r="H186" s="323"/>
      <c r="I186" s="323"/>
      <c r="J186" s="323"/>
      <c r="K186" s="323"/>
      <c r="L186" s="324"/>
    </row>
    <row r="187" spans="1:12" x14ac:dyDescent="0.25">
      <c r="A187" s="333">
        <v>46449</v>
      </c>
      <c r="B187" s="324"/>
      <c r="C187" s="348"/>
      <c r="D187" s="337"/>
      <c r="E187" s="342"/>
      <c r="F187" s="323"/>
      <c r="G187" s="342"/>
      <c r="H187" s="323"/>
      <c r="I187" s="323"/>
      <c r="J187" s="323"/>
      <c r="K187" s="323"/>
      <c r="L187" s="324"/>
    </row>
    <row r="188" spans="1:12" x14ac:dyDescent="0.25">
      <c r="A188" s="333">
        <v>46450</v>
      </c>
      <c r="B188" s="324"/>
      <c r="C188" s="348"/>
      <c r="D188" s="337"/>
      <c r="E188" s="342"/>
      <c r="F188" s="323"/>
      <c r="G188" s="342"/>
      <c r="H188" s="323"/>
      <c r="I188" s="323"/>
      <c r="J188" s="323"/>
      <c r="K188" s="323"/>
      <c r="L188" s="324"/>
    </row>
    <row r="189" spans="1:12" x14ac:dyDescent="0.25">
      <c r="A189" s="333">
        <v>46451</v>
      </c>
      <c r="B189" s="324"/>
      <c r="C189" s="348"/>
      <c r="D189" s="337"/>
      <c r="E189" s="342"/>
      <c r="F189" s="323"/>
      <c r="G189" s="342"/>
      <c r="H189" s="323"/>
      <c r="I189" s="323"/>
      <c r="J189" s="323"/>
      <c r="K189" s="323"/>
      <c r="L189" s="324"/>
    </row>
    <row r="190" spans="1:12" x14ac:dyDescent="0.25">
      <c r="A190" s="333">
        <v>46452</v>
      </c>
      <c r="B190" s="324"/>
      <c r="C190" s="348"/>
      <c r="D190" s="337"/>
      <c r="E190" s="342"/>
      <c r="F190" s="323"/>
      <c r="G190" s="342"/>
      <c r="H190" s="323"/>
      <c r="I190" s="323"/>
      <c r="J190" s="323"/>
      <c r="K190" s="323"/>
      <c r="L190" s="324"/>
    </row>
    <row r="191" spans="1:12" x14ac:dyDescent="0.25">
      <c r="A191" s="333">
        <v>46453</v>
      </c>
      <c r="B191" s="324"/>
      <c r="C191" s="348"/>
      <c r="D191" s="337"/>
      <c r="E191" s="342"/>
      <c r="F191" s="323"/>
      <c r="G191" s="342"/>
      <c r="H191" s="323"/>
      <c r="I191" s="323"/>
      <c r="J191" s="323"/>
      <c r="K191" s="323"/>
      <c r="L191" s="324"/>
    </row>
    <row r="192" spans="1:12" x14ac:dyDescent="0.25">
      <c r="A192" s="333">
        <v>46478</v>
      </c>
      <c r="B192" s="324"/>
      <c r="C192" s="348"/>
      <c r="D192" s="337"/>
      <c r="E192" s="342"/>
      <c r="F192" s="323"/>
      <c r="G192" s="342"/>
      <c r="H192" s="323"/>
      <c r="I192" s="323"/>
      <c r="J192" s="323"/>
      <c r="K192" s="323"/>
      <c r="L192" s="324"/>
    </row>
    <row r="193" spans="1:12" x14ac:dyDescent="0.25">
      <c r="A193" s="333">
        <v>46479</v>
      </c>
      <c r="B193" s="324"/>
      <c r="C193" s="348"/>
      <c r="D193" s="337"/>
      <c r="E193" s="342"/>
      <c r="F193" s="323"/>
      <c r="G193" s="342"/>
      <c r="H193" s="323"/>
      <c r="I193" s="323"/>
      <c r="J193" s="323"/>
      <c r="K193" s="323"/>
      <c r="L193" s="324"/>
    </row>
    <row r="194" spans="1:12" x14ac:dyDescent="0.25">
      <c r="A194" s="333">
        <v>46480</v>
      </c>
      <c r="B194" s="324"/>
      <c r="C194" s="348"/>
      <c r="D194" s="337"/>
      <c r="E194" s="342"/>
      <c r="F194" s="323"/>
      <c r="G194" s="342"/>
      <c r="H194" s="323"/>
      <c r="I194" s="323"/>
      <c r="J194" s="323"/>
      <c r="K194" s="323"/>
      <c r="L194" s="324"/>
    </row>
    <row r="195" spans="1:12" x14ac:dyDescent="0.25">
      <c r="A195" s="333">
        <v>46481</v>
      </c>
      <c r="B195" s="324"/>
      <c r="C195" s="348"/>
      <c r="D195" s="337"/>
      <c r="E195" s="342"/>
      <c r="F195" s="323"/>
      <c r="G195" s="342"/>
      <c r="H195" s="323"/>
      <c r="I195" s="323"/>
      <c r="J195" s="323"/>
      <c r="K195" s="323"/>
      <c r="L195" s="324"/>
    </row>
    <row r="196" spans="1:12" x14ac:dyDescent="0.25">
      <c r="A196" s="333">
        <v>46482</v>
      </c>
      <c r="B196" s="324"/>
      <c r="C196" s="348"/>
      <c r="D196" s="337"/>
      <c r="E196" s="342"/>
      <c r="F196" s="323"/>
      <c r="G196" s="342"/>
      <c r="H196" s="323"/>
      <c r="I196" s="323"/>
      <c r="J196" s="323"/>
      <c r="K196" s="323"/>
      <c r="L196" s="324"/>
    </row>
    <row r="197" spans="1:12" x14ac:dyDescent="0.25">
      <c r="A197" s="333">
        <v>46483</v>
      </c>
      <c r="B197" s="324"/>
      <c r="C197" s="348"/>
      <c r="D197" s="337"/>
      <c r="E197" s="342"/>
      <c r="F197" s="323"/>
      <c r="G197" s="342"/>
      <c r="H197" s="323"/>
      <c r="I197" s="323"/>
      <c r="J197" s="323"/>
      <c r="K197" s="323"/>
      <c r="L197" s="324"/>
    </row>
    <row r="198" spans="1:12" x14ac:dyDescent="0.25">
      <c r="A198" s="333">
        <v>46484</v>
      </c>
      <c r="B198" s="324"/>
      <c r="C198" s="348"/>
      <c r="D198" s="337"/>
      <c r="E198" s="342"/>
      <c r="F198" s="323"/>
      <c r="G198" s="342"/>
      <c r="H198" s="323"/>
      <c r="I198" s="323"/>
      <c r="J198" s="323"/>
      <c r="K198" s="323"/>
      <c r="L198" s="324"/>
    </row>
    <row r="199" spans="1:12" x14ac:dyDescent="0.25">
      <c r="A199" s="333">
        <v>46508</v>
      </c>
      <c r="B199" s="324"/>
      <c r="C199" s="348"/>
      <c r="D199" s="337"/>
      <c r="E199" s="342"/>
      <c r="F199" s="323"/>
      <c r="G199" s="342"/>
      <c r="H199" s="323"/>
      <c r="I199" s="323"/>
      <c r="J199" s="323"/>
      <c r="K199" s="323"/>
      <c r="L199" s="324"/>
    </row>
    <row r="200" spans="1:12" x14ac:dyDescent="0.25">
      <c r="A200" s="333">
        <v>46509</v>
      </c>
      <c r="B200" s="324"/>
      <c r="C200" s="348"/>
      <c r="D200" s="337"/>
      <c r="E200" s="342"/>
      <c r="F200" s="323"/>
      <c r="G200" s="342"/>
      <c r="H200" s="323"/>
      <c r="I200" s="323"/>
      <c r="J200" s="323"/>
      <c r="K200" s="323"/>
      <c r="L200" s="324"/>
    </row>
    <row r="201" spans="1:12" x14ac:dyDescent="0.25">
      <c r="A201" s="333">
        <v>46510</v>
      </c>
      <c r="B201" s="324"/>
      <c r="C201" s="348"/>
      <c r="D201" s="337"/>
      <c r="E201" s="342"/>
      <c r="F201" s="323"/>
      <c r="G201" s="342"/>
      <c r="H201" s="323"/>
      <c r="I201" s="323"/>
      <c r="J201" s="323"/>
      <c r="K201" s="323"/>
      <c r="L201" s="324"/>
    </row>
    <row r="202" spans="1:12" x14ac:dyDescent="0.25">
      <c r="A202" s="333">
        <v>46511</v>
      </c>
      <c r="B202" s="324"/>
      <c r="C202" s="348"/>
      <c r="D202" s="337"/>
      <c r="E202" s="342"/>
      <c r="F202" s="323"/>
      <c r="G202" s="342"/>
      <c r="H202" s="323"/>
      <c r="I202" s="323"/>
      <c r="J202" s="323"/>
      <c r="K202" s="323"/>
      <c r="L202" s="324"/>
    </row>
    <row r="203" spans="1:12" x14ac:dyDescent="0.25">
      <c r="A203" s="333">
        <v>46512</v>
      </c>
      <c r="B203" s="324"/>
      <c r="C203" s="348"/>
      <c r="D203" s="337"/>
      <c r="E203" s="342"/>
      <c r="F203" s="323"/>
      <c r="G203" s="342"/>
      <c r="H203" s="323"/>
      <c r="I203" s="323"/>
      <c r="J203" s="323"/>
      <c r="K203" s="323"/>
      <c r="L203" s="324"/>
    </row>
    <row r="204" spans="1:12" x14ac:dyDescent="0.25">
      <c r="A204" s="333">
        <v>46513</v>
      </c>
      <c r="B204" s="324"/>
      <c r="C204" s="348"/>
      <c r="D204" s="337"/>
      <c r="E204" s="342"/>
      <c r="F204" s="323"/>
      <c r="G204" s="342"/>
      <c r="H204" s="323"/>
      <c r="I204" s="323"/>
      <c r="J204" s="323"/>
      <c r="K204" s="323"/>
      <c r="L204" s="324"/>
    </row>
    <row r="205" spans="1:12" x14ac:dyDescent="0.25">
      <c r="A205" s="333">
        <v>46514</v>
      </c>
      <c r="B205" s="324"/>
      <c r="C205" s="348"/>
      <c r="D205" s="337"/>
      <c r="E205" s="342"/>
      <c r="F205" s="323"/>
      <c r="G205" s="342"/>
      <c r="H205" s="323"/>
      <c r="I205" s="323"/>
      <c r="J205" s="323"/>
      <c r="K205" s="323"/>
      <c r="L205" s="324"/>
    </row>
    <row r="206" spans="1:12" x14ac:dyDescent="0.25">
      <c r="A206" s="333">
        <v>46539</v>
      </c>
      <c r="B206" s="324"/>
      <c r="C206" s="348"/>
      <c r="D206" s="337"/>
      <c r="E206" s="342"/>
      <c r="F206" s="323"/>
      <c r="G206" s="342"/>
      <c r="H206" s="323"/>
      <c r="I206" s="323"/>
      <c r="J206" s="323"/>
      <c r="K206" s="323"/>
      <c r="L206" s="324"/>
    </row>
    <row r="207" spans="1:12" x14ac:dyDescent="0.25">
      <c r="A207" s="333">
        <v>46540</v>
      </c>
      <c r="B207" s="324"/>
      <c r="C207" s="348"/>
      <c r="D207" s="337"/>
      <c r="E207" s="342"/>
      <c r="F207" s="323"/>
      <c r="G207" s="342"/>
      <c r="H207" s="323"/>
      <c r="I207" s="323"/>
      <c r="J207" s="323"/>
      <c r="K207" s="323"/>
      <c r="L207" s="324"/>
    </row>
    <row r="208" spans="1:12" x14ac:dyDescent="0.25">
      <c r="A208" s="333">
        <v>46541</v>
      </c>
      <c r="B208" s="324"/>
      <c r="C208" s="348"/>
      <c r="D208" s="337"/>
      <c r="E208" s="342"/>
      <c r="F208" s="323"/>
      <c r="G208" s="342"/>
      <c r="H208" s="323"/>
      <c r="I208" s="323"/>
      <c r="J208" s="323"/>
      <c r="K208" s="323"/>
      <c r="L208" s="324"/>
    </row>
    <row r="209" spans="1:12" x14ac:dyDescent="0.25">
      <c r="A209" s="333">
        <v>46542</v>
      </c>
      <c r="B209" s="324"/>
      <c r="C209" s="348"/>
      <c r="D209" s="337"/>
      <c r="E209" s="342"/>
      <c r="F209" s="323"/>
      <c r="G209" s="342"/>
      <c r="H209" s="323"/>
      <c r="I209" s="323"/>
      <c r="J209" s="323"/>
      <c r="K209" s="323"/>
      <c r="L209" s="324"/>
    </row>
    <row r="210" spans="1:12" x14ac:dyDescent="0.25">
      <c r="A210" s="333">
        <v>46543</v>
      </c>
      <c r="B210" s="324"/>
      <c r="C210" s="348"/>
      <c r="D210" s="337"/>
      <c r="E210" s="342"/>
      <c r="F210" s="323"/>
      <c r="G210" s="342"/>
      <c r="H210" s="323"/>
      <c r="I210" s="323"/>
      <c r="J210" s="323"/>
      <c r="K210" s="323"/>
      <c r="L210" s="324"/>
    </row>
    <row r="211" spans="1:12" x14ac:dyDescent="0.25">
      <c r="A211" s="333">
        <v>46544</v>
      </c>
      <c r="B211" s="324"/>
      <c r="C211" s="348"/>
      <c r="D211" s="337"/>
      <c r="E211" s="342"/>
      <c r="F211" s="323"/>
      <c r="G211" s="342"/>
      <c r="H211" s="323"/>
      <c r="I211" s="323"/>
      <c r="J211" s="323"/>
      <c r="K211" s="323"/>
      <c r="L211" s="324"/>
    </row>
    <row r="212" spans="1:12" x14ac:dyDescent="0.25">
      <c r="A212" s="333">
        <v>46545</v>
      </c>
      <c r="B212" s="324"/>
      <c r="C212" s="348"/>
      <c r="D212" s="337"/>
      <c r="E212" s="342"/>
      <c r="F212" s="323"/>
      <c r="G212" s="342"/>
      <c r="H212" s="323"/>
      <c r="I212" s="323"/>
      <c r="J212" s="323"/>
      <c r="K212" s="323"/>
      <c r="L212" s="324"/>
    </row>
    <row r="213" spans="1:12" x14ac:dyDescent="0.25">
      <c r="A213" s="333">
        <v>46569</v>
      </c>
      <c r="B213" s="324"/>
      <c r="C213" s="348"/>
      <c r="D213" s="337"/>
      <c r="E213" s="342"/>
      <c r="F213" s="323"/>
      <c r="G213" s="342"/>
      <c r="H213" s="323"/>
      <c r="I213" s="323"/>
      <c r="J213" s="323"/>
      <c r="K213" s="323"/>
      <c r="L213" s="324"/>
    </row>
    <row r="214" spans="1:12" x14ac:dyDescent="0.25">
      <c r="A214" s="333">
        <v>46570</v>
      </c>
      <c r="B214" s="324"/>
      <c r="C214" s="348"/>
      <c r="D214" s="337"/>
      <c r="E214" s="342"/>
      <c r="F214" s="323"/>
      <c r="G214" s="342"/>
      <c r="H214" s="323"/>
      <c r="I214" s="323"/>
      <c r="J214" s="323"/>
      <c r="K214" s="323"/>
      <c r="L214" s="324"/>
    </row>
    <row r="215" spans="1:12" x14ac:dyDescent="0.25">
      <c r="A215" s="333">
        <v>46571</v>
      </c>
      <c r="B215" s="324"/>
      <c r="C215" s="348"/>
      <c r="D215" s="337"/>
      <c r="E215" s="342"/>
      <c r="F215" s="323"/>
      <c r="G215" s="342"/>
      <c r="H215" s="323"/>
      <c r="I215" s="323"/>
      <c r="J215" s="323"/>
      <c r="K215" s="323"/>
      <c r="L215" s="324"/>
    </row>
    <row r="216" spans="1:12" x14ac:dyDescent="0.25">
      <c r="A216" s="333">
        <v>46572</v>
      </c>
      <c r="B216" s="324"/>
      <c r="C216" s="348"/>
      <c r="D216" s="337"/>
      <c r="E216" s="342"/>
      <c r="F216" s="323"/>
      <c r="G216" s="342"/>
      <c r="H216" s="323"/>
      <c r="I216" s="323"/>
      <c r="J216" s="323"/>
      <c r="K216" s="323"/>
      <c r="L216" s="324"/>
    </row>
    <row r="217" spans="1:12" x14ac:dyDescent="0.25">
      <c r="A217" s="333">
        <v>46573</v>
      </c>
      <c r="B217" s="324"/>
      <c r="C217" s="348"/>
      <c r="D217" s="337"/>
      <c r="E217" s="342"/>
      <c r="F217" s="323"/>
      <c r="G217" s="342"/>
      <c r="H217" s="323"/>
      <c r="I217" s="323"/>
      <c r="J217" s="323"/>
      <c r="K217" s="323"/>
      <c r="L217" s="324"/>
    </row>
    <row r="218" spans="1:12" x14ac:dyDescent="0.25">
      <c r="A218" s="333">
        <v>46574</v>
      </c>
      <c r="B218" s="324"/>
      <c r="C218" s="348"/>
      <c r="D218" s="337"/>
      <c r="E218" s="342"/>
      <c r="F218" s="323"/>
      <c r="G218" s="342"/>
      <c r="H218" s="323"/>
      <c r="I218" s="323"/>
      <c r="J218" s="323"/>
      <c r="K218" s="323"/>
      <c r="L218" s="324"/>
    </row>
    <row r="219" spans="1:12" x14ac:dyDescent="0.25">
      <c r="A219" s="333">
        <v>46575</v>
      </c>
      <c r="B219" s="324"/>
      <c r="C219" s="348"/>
      <c r="D219" s="337"/>
      <c r="E219" s="342"/>
      <c r="F219" s="323"/>
      <c r="G219" s="342"/>
      <c r="H219" s="323"/>
      <c r="I219" s="323"/>
      <c r="J219" s="323"/>
      <c r="K219" s="323"/>
      <c r="L219" s="324"/>
    </row>
    <row r="220" spans="1:12" x14ac:dyDescent="0.25">
      <c r="A220" s="333">
        <v>46600</v>
      </c>
      <c r="B220" s="324"/>
      <c r="C220" s="348"/>
      <c r="D220" s="337"/>
      <c r="E220" s="342"/>
      <c r="F220" s="323"/>
      <c r="G220" s="342"/>
      <c r="H220" s="323"/>
      <c r="I220" s="323"/>
      <c r="J220" s="323"/>
      <c r="K220" s="323"/>
      <c r="L220" s="324"/>
    </row>
    <row r="221" spans="1:12" x14ac:dyDescent="0.25">
      <c r="A221" s="333">
        <v>46601</v>
      </c>
      <c r="B221" s="324"/>
      <c r="C221" s="348"/>
      <c r="D221" s="337"/>
      <c r="E221" s="342"/>
      <c r="F221" s="323"/>
      <c r="G221" s="342"/>
      <c r="H221" s="323"/>
      <c r="I221" s="323"/>
      <c r="J221" s="323"/>
      <c r="K221" s="323"/>
      <c r="L221" s="324"/>
    </row>
    <row r="222" spans="1:12" x14ac:dyDescent="0.25">
      <c r="A222" s="333">
        <v>46602</v>
      </c>
      <c r="B222" s="324"/>
      <c r="C222" s="348"/>
      <c r="D222" s="337"/>
      <c r="E222" s="342"/>
      <c r="F222" s="323"/>
      <c r="G222" s="342"/>
      <c r="H222" s="323"/>
      <c r="I222" s="323"/>
      <c r="J222" s="323"/>
      <c r="K222" s="323"/>
      <c r="L222" s="324"/>
    </row>
    <row r="223" spans="1:12" x14ac:dyDescent="0.25">
      <c r="A223" s="333">
        <v>46603</v>
      </c>
      <c r="B223" s="324"/>
      <c r="C223" s="348"/>
      <c r="D223" s="337"/>
      <c r="E223" s="342"/>
      <c r="F223" s="323"/>
      <c r="G223" s="342"/>
      <c r="H223" s="323"/>
      <c r="I223" s="323"/>
      <c r="J223" s="323"/>
      <c r="K223" s="323"/>
      <c r="L223" s="324"/>
    </row>
    <row r="224" spans="1:12" x14ac:dyDescent="0.25">
      <c r="A224" s="333">
        <v>46604</v>
      </c>
      <c r="B224" s="324"/>
      <c r="C224" s="348"/>
      <c r="D224" s="337"/>
      <c r="E224" s="342"/>
      <c r="F224" s="323"/>
      <c r="G224" s="342"/>
      <c r="H224" s="323"/>
      <c r="I224" s="323"/>
      <c r="J224" s="323"/>
      <c r="K224" s="323"/>
      <c r="L224" s="324"/>
    </row>
    <row r="225" spans="1:12" x14ac:dyDescent="0.25">
      <c r="A225" s="333">
        <v>46605</v>
      </c>
      <c r="B225" s="324"/>
      <c r="C225" s="348"/>
      <c r="D225" s="337"/>
      <c r="E225" s="342"/>
      <c r="F225" s="323"/>
      <c r="G225" s="342"/>
      <c r="H225" s="323"/>
      <c r="I225" s="323"/>
      <c r="J225" s="323"/>
      <c r="K225" s="323"/>
      <c r="L225" s="324"/>
    </row>
    <row r="226" spans="1:12" x14ac:dyDescent="0.25">
      <c r="A226" s="333">
        <v>46606</v>
      </c>
      <c r="B226" s="324"/>
      <c r="C226" s="348"/>
      <c r="D226" s="337"/>
      <c r="E226" s="342"/>
      <c r="F226" s="323"/>
      <c r="G226" s="342"/>
      <c r="H226" s="323"/>
      <c r="I226" s="323"/>
      <c r="J226" s="323"/>
      <c r="K226" s="323"/>
      <c r="L226" s="324"/>
    </row>
    <row r="227" spans="1:12" x14ac:dyDescent="0.25">
      <c r="A227" s="333">
        <v>46631</v>
      </c>
      <c r="B227" s="324"/>
      <c r="C227" s="348"/>
      <c r="D227" s="337"/>
      <c r="E227" s="342"/>
      <c r="F227" s="323"/>
      <c r="G227" s="342"/>
      <c r="H227" s="323"/>
      <c r="I227" s="323"/>
      <c r="J227" s="323"/>
      <c r="K227" s="323"/>
      <c r="L227" s="324"/>
    </row>
    <row r="228" spans="1:12" x14ac:dyDescent="0.25">
      <c r="A228" s="333">
        <v>46632</v>
      </c>
      <c r="B228" s="324"/>
      <c r="C228" s="348"/>
      <c r="D228" s="337"/>
      <c r="E228" s="342"/>
      <c r="F228" s="323"/>
      <c r="G228" s="342"/>
      <c r="H228" s="323"/>
      <c r="I228" s="323"/>
      <c r="J228" s="323"/>
      <c r="K228" s="323"/>
      <c r="L228" s="324"/>
    </row>
    <row r="229" spans="1:12" x14ac:dyDescent="0.25">
      <c r="A229" s="333">
        <v>46633</v>
      </c>
      <c r="B229" s="324"/>
      <c r="C229" s="348"/>
      <c r="D229" s="337"/>
      <c r="E229" s="342"/>
      <c r="F229" s="323"/>
      <c r="G229" s="342"/>
      <c r="H229" s="323"/>
      <c r="I229" s="323"/>
      <c r="J229" s="323"/>
      <c r="K229" s="323"/>
      <c r="L229" s="324"/>
    </row>
    <row r="230" spans="1:12" x14ac:dyDescent="0.25">
      <c r="A230" s="333">
        <v>46634</v>
      </c>
      <c r="B230" s="324"/>
      <c r="C230" s="348"/>
      <c r="D230" s="337"/>
      <c r="E230" s="342"/>
      <c r="F230" s="323"/>
      <c r="G230" s="342"/>
      <c r="H230" s="323"/>
      <c r="I230" s="323"/>
      <c r="J230" s="323"/>
      <c r="K230" s="323"/>
      <c r="L230" s="324"/>
    </row>
    <row r="231" spans="1:12" x14ac:dyDescent="0.25">
      <c r="A231" s="333">
        <v>46635</v>
      </c>
      <c r="B231" s="324"/>
      <c r="C231" s="348"/>
      <c r="D231" s="337"/>
      <c r="E231" s="342"/>
      <c r="F231" s="323"/>
      <c r="G231" s="342"/>
      <c r="H231" s="323"/>
      <c r="I231" s="323"/>
      <c r="J231" s="323"/>
      <c r="K231" s="323"/>
      <c r="L231" s="324"/>
    </row>
    <row r="232" spans="1:12" x14ac:dyDescent="0.25">
      <c r="A232" s="333">
        <v>46636</v>
      </c>
      <c r="B232" s="324"/>
      <c r="C232" s="348"/>
      <c r="D232" s="337"/>
      <c r="E232" s="342"/>
      <c r="F232" s="323"/>
      <c r="G232" s="342"/>
      <c r="H232" s="323"/>
      <c r="I232" s="323"/>
      <c r="J232" s="323"/>
      <c r="K232" s="323"/>
      <c r="L232" s="324"/>
    </row>
    <row r="233" spans="1:12" x14ac:dyDescent="0.25">
      <c r="A233" s="333">
        <v>46637</v>
      </c>
      <c r="B233" s="324"/>
      <c r="C233" s="348"/>
      <c r="D233" s="337"/>
      <c r="E233" s="342"/>
      <c r="F233" s="323"/>
      <c r="G233" s="342"/>
      <c r="H233" s="323"/>
      <c r="I233" s="323"/>
      <c r="J233" s="323"/>
      <c r="K233" s="323"/>
      <c r="L233" s="324"/>
    </row>
    <row r="234" spans="1:12" x14ac:dyDescent="0.25">
      <c r="A234" s="333">
        <v>46661</v>
      </c>
      <c r="B234" s="324"/>
      <c r="C234" s="348"/>
      <c r="D234" s="337"/>
      <c r="E234" s="342"/>
      <c r="F234" s="323"/>
      <c r="G234" s="342"/>
      <c r="H234" s="323"/>
      <c r="I234" s="323"/>
      <c r="J234" s="323"/>
      <c r="K234" s="323"/>
      <c r="L234" s="324"/>
    </row>
    <row r="235" spans="1:12" x14ac:dyDescent="0.25">
      <c r="A235" s="333">
        <v>46662</v>
      </c>
      <c r="B235" s="324"/>
      <c r="C235" s="348"/>
      <c r="D235" s="337"/>
      <c r="E235" s="342"/>
      <c r="F235" s="323"/>
      <c r="G235" s="342"/>
      <c r="H235" s="323"/>
      <c r="I235" s="323"/>
      <c r="J235" s="323"/>
      <c r="K235" s="323"/>
      <c r="L235" s="324"/>
    </row>
    <row r="236" spans="1:12" x14ac:dyDescent="0.25">
      <c r="A236" s="333">
        <v>46663</v>
      </c>
      <c r="B236" s="324"/>
      <c r="C236" s="348"/>
      <c r="D236" s="337"/>
      <c r="E236" s="342"/>
      <c r="F236" s="323"/>
      <c r="G236" s="342"/>
      <c r="H236" s="323"/>
      <c r="I236" s="323"/>
      <c r="J236" s="323"/>
      <c r="K236" s="323"/>
      <c r="L236" s="324"/>
    </row>
    <row r="237" spans="1:12" x14ac:dyDescent="0.25">
      <c r="A237" s="333">
        <v>46664</v>
      </c>
      <c r="B237" s="324"/>
      <c r="C237" s="348"/>
      <c r="D237" s="337"/>
      <c r="E237" s="342"/>
      <c r="F237" s="323"/>
      <c r="G237" s="342"/>
      <c r="H237" s="323"/>
      <c r="I237" s="323"/>
      <c r="J237" s="323"/>
      <c r="K237" s="323"/>
      <c r="L237" s="324"/>
    </row>
    <row r="238" spans="1:12" x14ac:dyDescent="0.25">
      <c r="A238" s="333">
        <v>46665</v>
      </c>
      <c r="B238" s="324"/>
      <c r="C238" s="348"/>
      <c r="D238" s="337"/>
      <c r="E238" s="342"/>
      <c r="F238" s="323"/>
      <c r="G238" s="342"/>
      <c r="H238" s="323"/>
      <c r="I238" s="323"/>
      <c r="J238" s="323"/>
      <c r="K238" s="323"/>
      <c r="L238" s="324"/>
    </row>
    <row r="239" spans="1:12" x14ac:dyDescent="0.25">
      <c r="A239" s="333">
        <v>46666</v>
      </c>
      <c r="B239" s="324"/>
      <c r="C239" s="348"/>
      <c r="D239" s="337"/>
      <c r="E239" s="342"/>
      <c r="F239" s="323"/>
      <c r="G239" s="342"/>
      <c r="H239" s="323"/>
      <c r="I239" s="323"/>
      <c r="J239" s="323"/>
      <c r="K239" s="323"/>
      <c r="L239" s="324"/>
    </row>
    <row r="240" spans="1:12" x14ac:dyDescent="0.25">
      <c r="A240" s="333">
        <v>46667</v>
      </c>
      <c r="B240" s="324"/>
      <c r="C240" s="348"/>
      <c r="D240" s="337"/>
      <c r="E240" s="342"/>
      <c r="F240" s="323"/>
      <c r="G240" s="342"/>
      <c r="H240" s="323"/>
      <c r="I240" s="323"/>
      <c r="J240" s="323"/>
      <c r="K240" s="323"/>
      <c r="L240" s="324"/>
    </row>
    <row r="241" spans="1:12" x14ac:dyDescent="0.25">
      <c r="A241" s="333">
        <v>46692</v>
      </c>
      <c r="B241" s="324"/>
      <c r="C241" s="348"/>
      <c r="D241" s="337"/>
      <c r="E241" s="342"/>
      <c r="F241" s="323"/>
      <c r="G241" s="342"/>
      <c r="H241" s="323"/>
      <c r="I241" s="323"/>
      <c r="J241" s="323"/>
      <c r="K241" s="323"/>
      <c r="L241" s="324"/>
    </row>
    <row r="242" spans="1:12" x14ac:dyDescent="0.25">
      <c r="A242" s="333">
        <v>46693</v>
      </c>
      <c r="B242" s="324"/>
      <c r="C242" s="348"/>
      <c r="D242" s="337"/>
      <c r="E242" s="342"/>
      <c r="F242" s="323"/>
      <c r="G242" s="342"/>
      <c r="H242" s="323"/>
      <c r="I242" s="323"/>
      <c r="J242" s="323"/>
      <c r="K242" s="323"/>
      <c r="L242" s="324"/>
    </row>
    <row r="243" spans="1:12" x14ac:dyDescent="0.25">
      <c r="A243" s="333">
        <v>46694</v>
      </c>
      <c r="B243" s="324"/>
      <c r="C243" s="348"/>
      <c r="D243" s="337"/>
      <c r="E243" s="342"/>
      <c r="F243" s="323"/>
      <c r="G243" s="342"/>
      <c r="H243" s="323"/>
      <c r="I243" s="323"/>
      <c r="J243" s="323"/>
      <c r="K243" s="323"/>
      <c r="L243" s="324"/>
    </row>
    <row r="244" spans="1:12" x14ac:dyDescent="0.25">
      <c r="A244" s="333">
        <v>46695</v>
      </c>
      <c r="B244" s="324"/>
      <c r="C244" s="348"/>
      <c r="D244" s="337"/>
      <c r="E244" s="342"/>
      <c r="F244" s="323"/>
      <c r="G244" s="342"/>
      <c r="H244" s="323"/>
      <c r="I244" s="323"/>
      <c r="J244" s="323"/>
      <c r="K244" s="323"/>
      <c r="L244" s="324"/>
    </row>
    <row r="245" spans="1:12" x14ac:dyDescent="0.25">
      <c r="A245" s="333">
        <v>46696</v>
      </c>
      <c r="B245" s="324"/>
      <c r="C245" s="348"/>
      <c r="D245" s="337"/>
      <c r="E245" s="342"/>
      <c r="F245" s="323"/>
      <c r="G245" s="342"/>
      <c r="H245" s="323"/>
      <c r="I245" s="323"/>
      <c r="J245" s="323"/>
      <c r="K245" s="323"/>
      <c r="L245" s="324"/>
    </row>
    <row r="246" spans="1:12" x14ac:dyDescent="0.25">
      <c r="A246" s="333">
        <v>46697</v>
      </c>
      <c r="B246" s="324"/>
      <c r="C246" s="348"/>
      <c r="D246" s="337"/>
      <c r="E246" s="342"/>
      <c r="F246" s="323"/>
      <c r="G246" s="342"/>
      <c r="H246" s="323"/>
      <c r="I246" s="323"/>
      <c r="J246" s="323"/>
      <c r="K246" s="323"/>
      <c r="L246" s="324"/>
    </row>
    <row r="247" spans="1:12" x14ac:dyDescent="0.25">
      <c r="A247" s="333">
        <v>46698</v>
      </c>
      <c r="B247" s="324"/>
      <c r="C247" s="348"/>
      <c r="D247" s="337"/>
      <c r="E247" s="342"/>
      <c r="F247" s="323"/>
      <c r="G247" s="342"/>
      <c r="H247" s="323"/>
      <c r="I247" s="323"/>
      <c r="J247" s="323"/>
      <c r="K247" s="323"/>
      <c r="L247" s="324"/>
    </row>
    <row r="248" spans="1:12" x14ac:dyDescent="0.25">
      <c r="A248" s="333">
        <v>46722</v>
      </c>
      <c r="B248" s="324"/>
      <c r="C248" s="348"/>
      <c r="D248" s="337"/>
      <c r="E248" s="342"/>
      <c r="F248" s="323"/>
      <c r="G248" s="342"/>
      <c r="H248" s="323"/>
      <c r="I248" s="323"/>
      <c r="J248" s="323"/>
      <c r="K248" s="323"/>
      <c r="L248" s="324"/>
    </row>
    <row r="249" spans="1:12" x14ac:dyDescent="0.25">
      <c r="A249" s="333">
        <v>46723</v>
      </c>
      <c r="B249" s="324"/>
      <c r="C249" s="348"/>
      <c r="D249" s="337"/>
      <c r="E249" s="342"/>
      <c r="F249" s="323"/>
      <c r="G249" s="342"/>
      <c r="H249" s="323"/>
      <c r="I249" s="323"/>
      <c r="J249" s="323"/>
      <c r="K249" s="323"/>
      <c r="L249" s="324"/>
    </row>
    <row r="250" spans="1:12" x14ac:dyDescent="0.25">
      <c r="A250" s="333">
        <v>46724</v>
      </c>
      <c r="B250" s="324"/>
      <c r="C250" s="348"/>
      <c r="D250" s="337"/>
      <c r="E250" s="342"/>
      <c r="F250" s="323"/>
      <c r="G250" s="342"/>
      <c r="H250" s="323"/>
      <c r="I250" s="323"/>
      <c r="J250" s="323"/>
      <c r="K250" s="323"/>
      <c r="L250" s="324"/>
    </row>
    <row r="251" spans="1:12" x14ac:dyDescent="0.25">
      <c r="A251" s="333">
        <v>46725</v>
      </c>
      <c r="B251" s="324"/>
      <c r="C251" s="348"/>
      <c r="D251" s="337"/>
      <c r="E251" s="342"/>
      <c r="F251" s="323"/>
      <c r="G251" s="342"/>
      <c r="H251" s="323"/>
      <c r="I251" s="323"/>
      <c r="J251" s="323"/>
      <c r="K251" s="323"/>
      <c r="L251" s="324"/>
    </row>
    <row r="252" spans="1:12" x14ac:dyDescent="0.25">
      <c r="A252" s="333">
        <v>46726</v>
      </c>
      <c r="B252" s="324"/>
      <c r="C252" s="348"/>
      <c r="D252" s="337"/>
      <c r="E252" s="342"/>
      <c r="F252" s="323"/>
      <c r="G252" s="342"/>
      <c r="H252" s="323"/>
      <c r="I252" s="323"/>
      <c r="J252" s="323"/>
      <c r="K252" s="323"/>
      <c r="L252" s="324"/>
    </row>
    <row r="253" spans="1:12" x14ac:dyDescent="0.25">
      <c r="A253" s="333">
        <v>46727</v>
      </c>
      <c r="B253" s="324"/>
      <c r="C253" s="348"/>
      <c r="D253" s="337"/>
      <c r="E253" s="342"/>
      <c r="F253" s="323"/>
      <c r="G253" s="342"/>
      <c r="H253" s="323"/>
      <c r="I253" s="323"/>
      <c r="J253" s="323"/>
      <c r="K253" s="323"/>
      <c r="L253" s="324"/>
    </row>
    <row r="254" spans="1:12" x14ac:dyDescent="0.25">
      <c r="A254" s="333">
        <v>46728</v>
      </c>
      <c r="B254" s="324"/>
      <c r="C254" s="348"/>
      <c r="D254" s="337"/>
      <c r="E254" s="342"/>
      <c r="F254" s="323"/>
      <c r="G254" s="342"/>
      <c r="H254" s="323"/>
      <c r="I254" s="323"/>
      <c r="J254" s="323"/>
      <c r="K254" s="323"/>
      <c r="L254" s="324"/>
    </row>
    <row r="255" spans="1:12" x14ac:dyDescent="0.25">
      <c r="A255" s="333">
        <v>46753</v>
      </c>
      <c r="B255" s="324"/>
      <c r="C255" s="348"/>
      <c r="D255" s="337"/>
      <c r="E255" s="342"/>
      <c r="F255" s="323"/>
      <c r="G255" s="342"/>
      <c r="H255" s="323"/>
      <c r="I255" s="323"/>
      <c r="J255" s="323"/>
      <c r="K255" s="323"/>
      <c r="L255" s="324"/>
    </row>
    <row r="256" spans="1:12" x14ac:dyDescent="0.25">
      <c r="A256" s="333">
        <v>46754</v>
      </c>
      <c r="B256" s="324"/>
      <c r="C256" s="348"/>
      <c r="D256" s="337"/>
      <c r="E256" s="342"/>
      <c r="F256" s="323"/>
      <c r="G256" s="342"/>
      <c r="H256" s="323"/>
      <c r="I256" s="323"/>
      <c r="J256" s="323"/>
      <c r="K256" s="323"/>
      <c r="L256" s="324"/>
    </row>
    <row r="257" spans="1:12" x14ac:dyDescent="0.25">
      <c r="A257" s="333">
        <v>46755</v>
      </c>
      <c r="B257" s="324"/>
      <c r="C257" s="348"/>
      <c r="D257" s="337"/>
      <c r="E257" s="342"/>
      <c r="F257" s="323"/>
      <c r="G257" s="342"/>
      <c r="H257" s="323"/>
      <c r="I257" s="323"/>
      <c r="J257" s="323"/>
      <c r="K257" s="323"/>
      <c r="L257" s="324"/>
    </row>
    <row r="258" spans="1:12" x14ac:dyDescent="0.25">
      <c r="A258" s="333">
        <v>46756</v>
      </c>
      <c r="B258" s="324"/>
      <c r="C258" s="348"/>
      <c r="D258" s="337"/>
      <c r="E258" s="342"/>
      <c r="F258" s="323"/>
      <c r="G258" s="342"/>
      <c r="H258" s="323"/>
      <c r="I258" s="323"/>
      <c r="J258" s="323"/>
      <c r="K258" s="323"/>
      <c r="L258" s="324"/>
    </row>
    <row r="259" spans="1:12" x14ac:dyDescent="0.25">
      <c r="A259" s="333">
        <v>46757</v>
      </c>
      <c r="B259" s="324"/>
      <c r="C259" s="348"/>
      <c r="D259" s="337"/>
      <c r="E259" s="342"/>
      <c r="F259" s="323"/>
      <c r="G259" s="342"/>
      <c r="H259" s="323"/>
      <c r="I259" s="323"/>
      <c r="J259" s="323"/>
      <c r="K259" s="323"/>
      <c r="L259" s="324"/>
    </row>
    <row r="260" spans="1:12" x14ac:dyDescent="0.25">
      <c r="A260" s="333">
        <v>46758</v>
      </c>
      <c r="B260" s="324"/>
      <c r="C260" s="348"/>
      <c r="D260" s="337"/>
      <c r="E260" s="342"/>
      <c r="F260" s="323"/>
      <c r="G260" s="342"/>
      <c r="H260" s="323"/>
      <c r="I260" s="323"/>
      <c r="J260" s="323"/>
      <c r="K260" s="323"/>
      <c r="L260" s="324"/>
    </row>
    <row r="261" spans="1:12" x14ac:dyDescent="0.25">
      <c r="A261" s="333">
        <v>46759</v>
      </c>
      <c r="B261" s="324"/>
      <c r="C261" s="348"/>
      <c r="D261" s="337"/>
      <c r="E261" s="342"/>
      <c r="F261" s="323"/>
      <c r="G261" s="342"/>
      <c r="H261" s="323"/>
      <c r="I261" s="323"/>
      <c r="J261" s="323"/>
      <c r="K261" s="323"/>
      <c r="L261" s="324"/>
    </row>
    <row r="262" spans="1:12" x14ac:dyDescent="0.25">
      <c r="A262" s="333">
        <v>46784</v>
      </c>
      <c r="B262" s="324"/>
      <c r="C262" s="348"/>
      <c r="D262" s="337"/>
      <c r="E262" s="342"/>
      <c r="F262" s="323"/>
      <c r="G262" s="342"/>
      <c r="H262" s="323"/>
      <c r="I262" s="323"/>
      <c r="J262" s="323"/>
      <c r="K262" s="323"/>
      <c r="L262" s="324"/>
    </row>
    <row r="263" spans="1:12" x14ac:dyDescent="0.25">
      <c r="A263" s="333">
        <v>46785</v>
      </c>
      <c r="B263" s="324"/>
      <c r="C263" s="348"/>
      <c r="D263" s="337"/>
      <c r="E263" s="342"/>
      <c r="F263" s="323"/>
      <c r="G263" s="342"/>
      <c r="H263" s="323"/>
      <c r="I263" s="323"/>
      <c r="J263" s="323"/>
      <c r="K263" s="323"/>
      <c r="L263" s="324"/>
    </row>
    <row r="264" spans="1:12" x14ac:dyDescent="0.25">
      <c r="A264" s="333">
        <v>46786</v>
      </c>
      <c r="B264" s="324"/>
      <c r="C264" s="348"/>
      <c r="D264" s="337"/>
      <c r="E264" s="342"/>
      <c r="F264" s="323"/>
      <c r="G264" s="342"/>
      <c r="H264" s="323"/>
      <c r="I264" s="323"/>
      <c r="J264" s="323"/>
      <c r="K264" s="323"/>
      <c r="L264" s="324"/>
    </row>
    <row r="265" spans="1:12" x14ac:dyDescent="0.25">
      <c r="A265" s="333">
        <v>46787</v>
      </c>
      <c r="B265" s="324"/>
      <c r="C265" s="348"/>
      <c r="D265" s="337"/>
      <c r="E265" s="342"/>
      <c r="F265" s="323"/>
      <c r="G265" s="342"/>
      <c r="H265" s="323"/>
      <c r="I265" s="323"/>
      <c r="J265" s="323"/>
      <c r="K265" s="323"/>
      <c r="L265" s="324"/>
    </row>
    <row r="266" spans="1:12" x14ac:dyDescent="0.25">
      <c r="A266" s="333">
        <v>46788</v>
      </c>
      <c r="B266" s="324"/>
      <c r="C266" s="348"/>
      <c r="D266" s="337"/>
      <c r="E266" s="342"/>
      <c r="F266" s="323"/>
      <c r="G266" s="342"/>
      <c r="H266" s="323"/>
      <c r="I266" s="323"/>
      <c r="J266" s="323"/>
      <c r="K266" s="323"/>
      <c r="L266" s="324"/>
    </row>
    <row r="267" spans="1:12" x14ac:dyDescent="0.25">
      <c r="A267" s="333">
        <v>46789</v>
      </c>
      <c r="B267" s="324"/>
      <c r="C267" s="348"/>
      <c r="D267" s="337"/>
      <c r="E267" s="342"/>
      <c r="F267" s="323"/>
      <c r="G267" s="342"/>
      <c r="H267" s="323"/>
      <c r="I267" s="323"/>
      <c r="J267" s="323"/>
      <c r="K267" s="323"/>
      <c r="L267" s="324"/>
    </row>
    <row r="268" spans="1:12" x14ac:dyDescent="0.25">
      <c r="A268" s="333">
        <v>46790</v>
      </c>
      <c r="B268" s="324"/>
      <c r="C268" s="348"/>
      <c r="D268" s="337"/>
      <c r="E268" s="342"/>
      <c r="F268" s="323"/>
      <c r="G268" s="342"/>
      <c r="H268" s="323"/>
      <c r="I268" s="323"/>
      <c r="J268" s="323"/>
      <c r="K268" s="323"/>
      <c r="L268" s="324"/>
    </row>
    <row r="269" spans="1:12" x14ac:dyDescent="0.25">
      <c r="A269" s="333">
        <v>46813</v>
      </c>
      <c r="B269" s="324"/>
      <c r="C269" s="348"/>
      <c r="D269" s="337"/>
      <c r="E269" s="342"/>
      <c r="F269" s="323"/>
      <c r="G269" s="342"/>
      <c r="H269" s="323"/>
      <c r="I269" s="323"/>
      <c r="J269" s="323"/>
      <c r="K269" s="323"/>
      <c r="L269" s="324"/>
    </row>
    <row r="270" spans="1:12" x14ac:dyDescent="0.25">
      <c r="A270" s="333">
        <v>46814</v>
      </c>
      <c r="B270" s="324"/>
      <c r="C270" s="348"/>
      <c r="D270" s="337"/>
      <c r="E270" s="342"/>
      <c r="F270" s="323"/>
      <c r="G270" s="342"/>
      <c r="H270" s="323"/>
      <c r="I270" s="323"/>
      <c r="J270" s="323"/>
      <c r="K270" s="323"/>
      <c r="L270" s="324"/>
    </row>
    <row r="271" spans="1:12" x14ac:dyDescent="0.25">
      <c r="A271" s="333">
        <v>46815</v>
      </c>
      <c r="B271" s="324"/>
      <c r="C271" s="348"/>
      <c r="D271" s="337"/>
      <c r="E271" s="342"/>
      <c r="F271" s="323"/>
      <c r="G271" s="342"/>
      <c r="H271" s="323"/>
      <c r="I271" s="323"/>
      <c r="J271" s="323"/>
      <c r="K271" s="323"/>
      <c r="L271" s="324"/>
    </row>
    <row r="272" spans="1:12" x14ac:dyDescent="0.25">
      <c r="A272" s="333">
        <v>46816</v>
      </c>
      <c r="B272" s="324"/>
      <c r="C272" s="348"/>
      <c r="D272" s="337"/>
      <c r="E272" s="342"/>
      <c r="F272" s="323"/>
      <c r="G272" s="342"/>
      <c r="H272" s="323"/>
      <c r="I272" s="323"/>
      <c r="J272" s="323"/>
      <c r="K272" s="323"/>
      <c r="L272" s="324"/>
    </row>
    <row r="273" spans="1:12" x14ac:dyDescent="0.25">
      <c r="A273" s="333">
        <v>46817</v>
      </c>
      <c r="B273" s="324"/>
      <c r="C273" s="348"/>
      <c r="D273" s="337"/>
      <c r="E273" s="342"/>
      <c r="F273" s="323"/>
      <c r="G273" s="342"/>
      <c r="H273" s="323"/>
      <c r="I273" s="323"/>
      <c r="J273" s="323"/>
      <c r="K273" s="323"/>
      <c r="L273" s="324"/>
    </row>
    <row r="274" spans="1:12" x14ac:dyDescent="0.25">
      <c r="A274" s="333">
        <v>46818</v>
      </c>
      <c r="B274" s="324"/>
      <c r="C274" s="348"/>
      <c r="D274" s="337"/>
      <c r="E274" s="342"/>
      <c r="F274" s="323"/>
      <c r="G274" s="342"/>
      <c r="H274" s="323"/>
      <c r="I274" s="323"/>
      <c r="J274" s="323"/>
      <c r="K274" s="323"/>
      <c r="L274" s="324"/>
    </row>
    <row r="275" spans="1:12" x14ac:dyDescent="0.25">
      <c r="A275" s="333">
        <v>46819</v>
      </c>
      <c r="B275" s="324"/>
      <c r="C275" s="348"/>
      <c r="D275" s="337"/>
      <c r="E275" s="342"/>
      <c r="F275" s="323"/>
      <c r="G275" s="342"/>
      <c r="H275" s="323"/>
      <c r="I275" s="323"/>
      <c r="J275" s="323"/>
      <c r="K275" s="323"/>
      <c r="L275" s="324"/>
    </row>
    <row r="276" spans="1:12" x14ac:dyDescent="0.25">
      <c r="A276" s="333">
        <v>46844</v>
      </c>
      <c r="B276" s="324"/>
      <c r="C276" s="348"/>
      <c r="D276" s="337"/>
      <c r="E276" s="342"/>
      <c r="F276" s="323"/>
      <c r="G276" s="342"/>
      <c r="H276" s="323"/>
      <c r="I276" s="323"/>
      <c r="J276" s="323"/>
      <c r="K276" s="323"/>
      <c r="L276" s="324"/>
    </row>
    <row r="277" spans="1:12" x14ac:dyDescent="0.25">
      <c r="A277" s="333">
        <v>46845</v>
      </c>
      <c r="B277" s="324"/>
      <c r="C277" s="348"/>
      <c r="D277" s="337"/>
      <c r="E277" s="342"/>
      <c r="F277" s="323"/>
      <c r="G277" s="342"/>
      <c r="H277" s="323"/>
      <c r="I277" s="323"/>
      <c r="J277" s="323"/>
      <c r="K277" s="323"/>
      <c r="L277" s="324"/>
    </row>
    <row r="278" spans="1:12" x14ac:dyDescent="0.25">
      <c r="A278" s="333">
        <v>46846</v>
      </c>
      <c r="B278" s="324"/>
      <c r="C278" s="348"/>
      <c r="D278" s="337"/>
      <c r="E278" s="342"/>
      <c r="F278" s="323"/>
      <c r="G278" s="342"/>
      <c r="H278" s="323"/>
      <c r="I278" s="323"/>
      <c r="J278" s="323"/>
      <c r="K278" s="323"/>
      <c r="L278" s="324"/>
    </row>
    <row r="279" spans="1:12" x14ac:dyDescent="0.25">
      <c r="A279" s="333">
        <v>46847</v>
      </c>
      <c r="B279" s="324"/>
      <c r="C279" s="348"/>
      <c r="D279" s="337"/>
      <c r="E279" s="342"/>
      <c r="F279" s="323"/>
      <c r="G279" s="342"/>
      <c r="H279" s="323"/>
      <c r="I279" s="323"/>
      <c r="J279" s="323"/>
      <c r="K279" s="323"/>
      <c r="L279" s="324"/>
    </row>
    <row r="280" spans="1:12" x14ac:dyDescent="0.25">
      <c r="A280" s="333">
        <v>46848</v>
      </c>
      <c r="B280" s="324"/>
      <c r="C280" s="348"/>
      <c r="D280" s="337"/>
      <c r="E280" s="342"/>
      <c r="F280" s="323"/>
      <c r="G280" s="342"/>
      <c r="H280" s="323"/>
      <c r="I280" s="323"/>
      <c r="J280" s="323"/>
      <c r="K280" s="323"/>
      <c r="L280" s="324"/>
    </row>
    <row r="281" spans="1:12" x14ac:dyDescent="0.25">
      <c r="A281" s="333">
        <v>46849</v>
      </c>
      <c r="B281" s="324"/>
      <c r="C281" s="348"/>
      <c r="D281" s="337"/>
      <c r="E281" s="342"/>
      <c r="F281" s="323"/>
      <c r="G281" s="342"/>
      <c r="H281" s="323"/>
      <c r="I281" s="323"/>
      <c r="J281" s="323"/>
      <c r="K281" s="323"/>
      <c r="L281" s="324"/>
    </row>
    <row r="282" spans="1:12" x14ac:dyDescent="0.25">
      <c r="A282" s="333">
        <v>46850</v>
      </c>
      <c r="B282" s="324"/>
      <c r="C282" s="348"/>
      <c r="D282" s="337"/>
      <c r="E282" s="342"/>
      <c r="F282" s="323"/>
      <c r="G282" s="342"/>
      <c r="H282" s="323"/>
      <c r="I282" s="323"/>
      <c r="J282" s="323"/>
      <c r="K282" s="323"/>
      <c r="L282" s="324"/>
    </row>
    <row r="283" spans="1:12" x14ac:dyDescent="0.25">
      <c r="A283" s="333">
        <v>46874</v>
      </c>
      <c r="B283" s="324"/>
      <c r="C283" s="348"/>
      <c r="D283" s="337"/>
      <c r="E283" s="342"/>
      <c r="F283" s="323"/>
      <c r="G283" s="342"/>
      <c r="H283" s="323"/>
      <c r="I283" s="323"/>
      <c r="J283" s="323"/>
      <c r="K283" s="323"/>
      <c r="L283" s="324"/>
    </row>
    <row r="284" spans="1:12" x14ac:dyDescent="0.25">
      <c r="A284" s="333">
        <v>46875</v>
      </c>
      <c r="B284" s="324"/>
      <c r="C284" s="348"/>
      <c r="D284" s="337"/>
      <c r="E284" s="342"/>
      <c r="F284" s="323"/>
      <c r="G284" s="342"/>
      <c r="H284" s="323"/>
      <c r="I284" s="323"/>
      <c r="J284" s="323"/>
      <c r="K284" s="323"/>
      <c r="L284" s="324"/>
    </row>
    <row r="285" spans="1:12" x14ac:dyDescent="0.25">
      <c r="A285" s="333">
        <v>46876</v>
      </c>
      <c r="B285" s="324"/>
      <c r="C285" s="348"/>
      <c r="D285" s="337"/>
      <c r="E285" s="342"/>
      <c r="F285" s="323"/>
      <c r="G285" s="342"/>
      <c r="H285" s="323"/>
      <c r="I285" s="323"/>
      <c r="J285" s="323"/>
      <c r="K285" s="323"/>
      <c r="L285" s="324"/>
    </row>
    <row r="286" spans="1:12" x14ac:dyDescent="0.25">
      <c r="A286" s="333">
        <v>46877</v>
      </c>
      <c r="B286" s="324"/>
      <c r="C286" s="348"/>
      <c r="D286" s="337"/>
      <c r="E286" s="342"/>
      <c r="F286" s="323"/>
      <c r="G286" s="342"/>
      <c r="H286" s="323"/>
      <c r="I286" s="323"/>
      <c r="J286" s="323"/>
      <c r="K286" s="323"/>
      <c r="L286" s="324"/>
    </row>
    <row r="287" spans="1:12" x14ac:dyDescent="0.25">
      <c r="A287" s="333">
        <v>46878</v>
      </c>
      <c r="B287" s="324"/>
      <c r="C287" s="348"/>
      <c r="D287" s="337"/>
      <c r="E287" s="342"/>
      <c r="F287" s="323"/>
      <c r="G287" s="342"/>
      <c r="H287" s="323"/>
      <c r="I287" s="323"/>
      <c r="J287" s="323"/>
      <c r="K287" s="323"/>
      <c r="L287" s="324"/>
    </row>
    <row r="288" spans="1:12" x14ac:dyDescent="0.25">
      <c r="A288" s="333">
        <v>46879</v>
      </c>
      <c r="B288" s="324"/>
      <c r="C288" s="348"/>
      <c r="D288" s="337"/>
      <c r="E288" s="342"/>
      <c r="F288" s="323"/>
      <c r="G288" s="342"/>
      <c r="H288" s="323"/>
      <c r="I288" s="323"/>
      <c r="J288" s="323"/>
      <c r="K288" s="323"/>
      <c r="L288" s="324"/>
    </row>
    <row r="289" spans="1:12" x14ac:dyDescent="0.25">
      <c r="A289" s="333">
        <v>46880</v>
      </c>
      <c r="B289" s="324"/>
      <c r="C289" s="348"/>
      <c r="D289" s="337"/>
      <c r="E289" s="342"/>
      <c r="F289" s="323"/>
      <c r="G289" s="342"/>
      <c r="H289" s="323"/>
      <c r="I289" s="323"/>
      <c r="J289" s="323"/>
      <c r="K289" s="323"/>
      <c r="L289" s="324"/>
    </row>
    <row r="290" spans="1:12" x14ac:dyDescent="0.25">
      <c r="A290" s="333">
        <v>46905</v>
      </c>
      <c r="B290" s="324"/>
      <c r="C290" s="348"/>
      <c r="D290" s="337"/>
      <c r="E290" s="342"/>
      <c r="F290" s="323"/>
      <c r="G290" s="342"/>
      <c r="H290" s="323"/>
      <c r="I290" s="323"/>
      <c r="J290" s="323"/>
      <c r="K290" s="323"/>
      <c r="L290" s="324"/>
    </row>
    <row r="291" spans="1:12" x14ac:dyDescent="0.25">
      <c r="A291" s="333">
        <v>46906</v>
      </c>
      <c r="B291" s="324"/>
      <c r="C291" s="348"/>
      <c r="D291" s="337"/>
      <c r="E291" s="342"/>
      <c r="F291" s="323"/>
      <c r="G291" s="342"/>
      <c r="H291" s="323"/>
      <c r="I291" s="323"/>
      <c r="J291" s="323"/>
      <c r="K291" s="323"/>
      <c r="L291" s="324"/>
    </row>
    <row r="292" spans="1:12" x14ac:dyDescent="0.25">
      <c r="A292" s="333">
        <v>46907</v>
      </c>
      <c r="B292" s="324"/>
      <c r="C292" s="348"/>
      <c r="D292" s="337"/>
      <c r="E292" s="342"/>
      <c r="F292" s="323"/>
      <c r="G292" s="342"/>
      <c r="H292" s="323"/>
      <c r="I292" s="323"/>
      <c r="J292" s="323"/>
      <c r="K292" s="323"/>
      <c r="L292" s="324"/>
    </row>
    <row r="293" spans="1:12" x14ac:dyDescent="0.25">
      <c r="A293" s="333">
        <v>46908</v>
      </c>
      <c r="B293" s="324"/>
      <c r="C293" s="348"/>
      <c r="D293" s="337"/>
      <c r="E293" s="342"/>
      <c r="F293" s="323"/>
      <c r="G293" s="342"/>
      <c r="H293" s="323"/>
      <c r="I293" s="323"/>
      <c r="J293" s="323"/>
      <c r="K293" s="323"/>
      <c r="L293" s="324"/>
    </row>
    <row r="294" spans="1:12" x14ac:dyDescent="0.25">
      <c r="A294" s="333">
        <v>46909</v>
      </c>
      <c r="B294" s="324"/>
      <c r="C294" s="348"/>
      <c r="D294" s="337"/>
      <c r="E294" s="342"/>
      <c r="F294" s="323"/>
      <c r="G294" s="342"/>
      <c r="H294" s="323"/>
      <c r="I294" s="323"/>
      <c r="J294" s="323"/>
      <c r="K294" s="323"/>
      <c r="L294" s="324"/>
    </row>
    <row r="295" spans="1:12" x14ac:dyDescent="0.25">
      <c r="A295" s="333">
        <v>46910</v>
      </c>
      <c r="B295" s="324"/>
      <c r="C295" s="348"/>
      <c r="D295" s="337"/>
      <c r="E295" s="342"/>
      <c r="F295" s="323"/>
      <c r="G295" s="342"/>
      <c r="H295" s="323"/>
      <c r="I295" s="323"/>
      <c r="J295" s="323"/>
      <c r="K295" s="323"/>
      <c r="L295" s="324"/>
    </row>
    <row r="296" spans="1:12" x14ac:dyDescent="0.25">
      <c r="A296" s="333">
        <v>46911</v>
      </c>
      <c r="B296" s="324"/>
      <c r="C296" s="348"/>
      <c r="D296" s="337"/>
      <c r="E296" s="342"/>
      <c r="F296" s="323"/>
      <c r="G296" s="342"/>
      <c r="H296" s="323"/>
      <c r="I296" s="323"/>
      <c r="J296" s="323"/>
      <c r="K296" s="323"/>
      <c r="L296" s="324"/>
    </row>
    <row r="297" spans="1:12" x14ac:dyDescent="0.25">
      <c r="A297" s="333">
        <v>46935</v>
      </c>
      <c r="B297" s="324"/>
      <c r="C297" s="348"/>
      <c r="D297" s="337"/>
      <c r="E297" s="342"/>
      <c r="F297" s="323"/>
      <c r="G297" s="342"/>
      <c r="H297" s="323"/>
      <c r="I297" s="323"/>
      <c r="J297" s="323"/>
      <c r="K297" s="323"/>
      <c r="L297" s="324"/>
    </row>
    <row r="298" spans="1:12" x14ac:dyDescent="0.25">
      <c r="A298" s="333">
        <v>46936</v>
      </c>
      <c r="B298" s="324"/>
      <c r="C298" s="348"/>
      <c r="D298" s="337"/>
      <c r="E298" s="342"/>
      <c r="F298" s="323"/>
      <c r="G298" s="342"/>
      <c r="H298" s="323"/>
      <c r="I298" s="323"/>
      <c r="J298" s="323"/>
      <c r="K298" s="323"/>
      <c r="L298" s="324"/>
    </row>
    <row r="299" spans="1:12" x14ac:dyDescent="0.25">
      <c r="A299" s="333">
        <v>46937</v>
      </c>
      <c r="B299" s="324"/>
      <c r="C299" s="348"/>
      <c r="D299" s="337"/>
      <c r="E299" s="342"/>
      <c r="F299" s="323"/>
      <c r="G299" s="342"/>
      <c r="H299" s="323"/>
      <c r="I299" s="323"/>
      <c r="J299" s="323"/>
      <c r="K299" s="323"/>
      <c r="L299" s="324"/>
    </row>
    <row r="300" spans="1:12" x14ac:dyDescent="0.25">
      <c r="A300" s="333">
        <v>46938</v>
      </c>
      <c r="B300" s="324"/>
      <c r="C300" s="348"/>
      <c r="D300" s="337"/>
      <c r="E300" s="342"/>
      <c r="F300" s="323"/>
      <c r="G300" s="342"/>
      <c r="H300" s="323"/>
      <c r="I300" s="323"/>
      <c r="J300" s="323"/>
      <c r="K300" s="323"/>
      <c r="L300" s="324"/>
    </row>
    <row r="301" spans="1:12" x14ac:dyDescent="0.25">
      <c r="A301" s="333">
        <v>46939</v>
      </c>
      <c r="B301" s="324"/>
      <c r="C301" s="348"/>
      <c r="D301" s="337"/>
      <c r="E301" s="342"/>
      <c r="F301" s="323"/>
      <c r="G301" s="342"/>
      <c r="H301" s="323"/>
      <c r="I301" s="323"/>
      <c r="J301" s="323"/>
      <c r="K301" s="323"/>
      <c r="L301" s="324"/>
    </row>
    <row r="302" spans="1:12" x14ac:dyDescent="0.25">
      <c r="A302" s="333">
        <v>46940</v>
      </c>
      <c r="B302" s="324"/>
      <c r="C302" s="348"/>
      <c r="D302" s="337"/>
      <c r="E302" s="342"/>
      <c r="F302" s="323"/>
      <c r="G302" s="342"/>
      <c r="H302" s="323"/>
      <c r="I302" s="323"/>
      <c r="J302" s="323"/>
      <c r="K302" s="323"/>
      <c r="L302" s="324"/>
    </row>
    <row r="303" spans="1:12" x14ac:dyDescent="0.25">
      <c r="A303" s="333">
        <v>46941</v>
      </c>
      <c r="B303" s="324"/>
      <c r="C303" s="348"/>
      <c r="D303" s="337"/>
      <c r="E303" s="342"/>
      <c r="F303" s="323"/>
      <c r="G303" s="342"/>
      <c r="H303" s="323"/>
      <c r="I303" s="323"/>
      <c r="J303" s="323"/>
      <c r="K303" s="323"/>
      <c r="L303" s="324"/>
    </row>
    <row r="304" spans="1:12" x14ac:dyDescent="0.25">
      <c r="A304" s="333">
        <v>46966</v>
      </c>
      <c r="B304" s="324"/>
      <c r="C304" s="348"/>
      <c r="D304" s="337"/>
      <c r="E304" s="342"/>
      <c r="F304" s="323"/>
      <c r="G304" s="342"/>
      <c r="H304" s="323"/>
      <c r="I304" s="323"/>
      <c r="J304" s="323"/>
      <c r="K304" s="323"/>
      <c r="L304" s="324"/>
    </row>
    <row r="305" spans="1:12" x14ac:dyDescent="0.25">
      <c r="A305" s="333">
        <v>46967</v>
      </c>
      <c r="B305" s="324"/>
      <c r="C305" s="348"/>
      <c r="D305" s="337"/>
      <c r="E305" s="342"/>
      <c r="F305" s="323"/>
      <c r="G305" s="342"/>
      <c r="H305" s="323"/>
      <c r="I305" s="323"/>
      <c r="J305" s="323"/>
      <c r="K305" s="323"/>
      <c r="L305" s="324"/>
    </row>
    <row r="306" spans="1:12" x14ac:dyDescent="0.25">
      <c r="A306" s="333">
        <v>46968</v>
      </c>
      <c r="B306" s="324"/>
      <c r="C306" s="348"/>
      <c r="D306" s="337"/>
      <c r="E306" s="342"/>
      <c r="F306" s="323"/>
      <c r="G306" s="342"/>
      <c r="H306" s="323"/>
      <c r="I306" s="323"/>
      <c r="J306" s="323"/>
      <c r="K306" s="323"/>
      <c r="L306" s="324"/>
    </row>
    <row r="307" spans="1:12" x14ac:dyDescent="0.25">
      <c r="A307" s="333">
        <v>46969</v>
      </c>
      <c r="B307" s="324"/>
      <c r="C307" s="348"/>
      <c r="D307" s="337"/>
      <c r="E307" s="342"/>
      <c r="F307" s="323"/>
      <c r="G307" s="342"/>
      <c r="H307" s="323"/>
      <c r="I307" s="323"/>
      <c r="J307" s="323"/>
      <c r="K307" s="323"/>
      <c r="L307" s="324"/>
    </row>
    <row r="308" spans="1:12" x14ac:dyDescent="0.25">
      <c r="A308" s="333">
        <v>46970</v>
      </c>
      <c r="B308" s="324"/>
      <c r="C308" s="348"/>
      <c r="D308" s="337"/>
      <c r="E308" s="342"/>
      <c r="F308" s="323"/>
      <c r="G308" s="342"/>
      <c r="H308" s="323"/>
      <c r="I308" s="323"/>
      <c r="J308" s="323"/>
      <c r="K308" s="323"/>
      <c r="L308" s="324"/>
    </row>
    <row r="309" spans="1:12" x14ac:dyDescent="0.25">
      <c r="A309" s="333">
        <v>46971</v>
      </c>
      <c r="B309" s="324"/>
      <c r="C309" s="348"/>
      <c r="D309" s="337"/>
      <c r="E309" s="342"/>
      <c r="F309" s="323"/>
      <c r="G309" s="342"/>
      <c r="H309" s="323"/>
      <c r="I309" s="323"/>
      <c r="J309" s="323"/>
      <c r="K309" s="323"/>
      <c r="L309" s="324"/>
    </row>
    <row r="310" spans="1:12" x14ac:dyDescent="0.25">
      <c r="A310" s="333">
        <v>46972</v>
      </c>
      <c r="B310" s="324"/>
      <c r="C310" s="348"/>
      <c r="D310" s="337"/>
      <c r="E310" s="342"/>
      <c r="F310" s="323"/>
      <c r="G310" s="342"/>
      <c r="H310" s="323"/>
      <c r="I310" s="323"/>
      <c r="J310" s="323"/>
      <c r="K310" s="323"/>
      <c r="L310" s="324"/>
    </row>
    <row r="311" spans="1:12" x14ac:dyDescent="0.25">
      <c r="A311" s="333">
        <v>46997</v>
      </c>
      <c r="B311" s="324"/>
      <c r="C311" s="348"/>
      <c r="D311" s="337"/>
      <c r="E311" s="342"/>
      <c r="F311" s="323"/>
      <c r="G311" s="342"/>
      <c r="H311" s="323"/>
      <c r="I311" s="323"/>
      <c r="J311" s="323"/>
      <c r="K311" s="323"/>
      <c r="L311" s="324"/>
    </row>
    <row r="312" spans="1:12" x14ac:dyDescent="0.25">
      <c r="A312" s="333">
        <v>46998</v>
      </c>
      <c r="B312" s="324"/>
      <c r="C312" s="348"/>
      <c r="D312" s="337"/>
      <c r="E312" s="342"/>
      <c r="F312" s="323"/>
      <c r="G312" s="342"/>
      <c r="H312" s="323"/>
      <c r="I312" s="323"/>
      <c r="J312" s="323"/>
      <c r="K312" s="323"/>
      <c r="L312" s="324"/>
    </row>
    <row r="313" spans="1:12" x14ac:dyDescent="0.25">
      <c r="A313" s="333">
        <v>46999</v>
      </c>
      <c r="B313" s="324"/>
      <c r="C313" s="348"/>
      <c r="D313" s="337"/>
      <c r="E313" s="342"/>
      <c r="F313" s="323"/>
      <c r="G313" s="342"/>
      <c r="H313" s="323"/>
      <c r="I313" s="323"/>
      <c r="J313" s="323"/>
      <c r="K313" s="323"/>
      <c r="L313" s="324"/>
    </row>
    <row r="314" spans="1:12" x14ac:dyDescent="0.25">
      <c r="A314" s="333">
        <v>47000</v>
      </c>
      <c r="B314" s="324"/>
      <c r="C314" s="348"/>
      <c r="D314" s="337"/>
      <c r="E314" s="342"/>
      <c r="F314" s="323"/>
      <c r="G314" s="342"/>
      <c r="H314" s="323"/>
      <c r="I314" s="323"/>
      <c r="J314" s="323"/>
      <c r="K314" s="323"/>
      <c r="L314" s="324"/>
    </row>
    <row r="315" spans="1:12" x14ac:dyDescent="0.25">
      <c r="A315" s="333">
        <v>47001</v>
      </c>
      <c r="B315" s="324"/>
      <c r="C315" s="348"/>
      <c r="D315" s="337"/>
      <c r="E315" s="342"/>
      <c r="F315" s="323"/>
      <c r="G315" s="342"/>
      <c r="H315" s="323"/>
      <c r="I315" s="323"/>
      <c r="J315" s="323"/>
      <c r="K315" s="323"/>
      <c r="L315" s="324"/>
    </row>
    <row r="316" spans="1:12" x14ac:dyDescent="0.25">
      <c r="A316" s="333">
        <v>47002</v>
      </c>
      <c r="B316" s="324"/>
      <c r="C316" s="348"/>
      <c r="D316" s="337"/>
      <c r="E316" s="342"/>
      <c r="F316" s="323"/>
      <c r="G316" s="342"/>
      <c r="H316" s="323"/>
      <c r="I316" s="323"/>
      <c r="J316" s="323"/>
      <c r="K316" s="323"/>
      <c r="L316" s="324"/>
    </row>
    <row r="317" spans="1:12" x14ac:dyDescent="0.25">
      <c r="A317" s="333">
        <v>47003</v>
      </c>
      <c r="B317" s="324"/>
      <c r="C317" s="348"/>
      <c r="D317" s="337"/>
      <c r="E317" s="342"/>
      <c r="F317" s="323"/>
      <c r="G317" s="342"/>
      <c r="H317" s="323"/>
      <c r="I317" s="323"/>
      <c r="J317" s="323"/>
      <c r="K317" s="323"/>
      <c r="L317" s="324"/>
    </row>
    <row r="318" spans="1:12" x14ac:dyDescent="0.25">
      <c r="A318" s="333">
        <v>47027</v>
      </c>
      <c r="B318" s="324"/>
      <c r="C318" s="348"/>
      <c r="D318" s="337"/>
      <c r="E318" s="342"/>
      <c r="F318" s="323"/>
      <c r="G318" s="342"/>
      <c r="H318" s="323"/>
      <c r="I318" s="323"/>
      <c r="J318" s="323"/>
      <c r="K318" s="323"/>
      <c r="L318" s="324"/>
    </row>
    <row r="319" spans="1:12" x14ac:dyDescent="0.25">
      <c r="A319" s="333">
        <v>47028</v>
      </c>
      <c r="B319" s="324"/>
      <c r="C319" s="348"/>
      <c r="D319" s="337"/>
      <c r="E319" s="342"/>
      <c r="F319" s="323"/>
      <c r="G319" s="342"/>
      <c r="H319" s="323"/>
      <c r="I319" s="323"/>
      <c r="J319" s="323"/>
      <c r="K319" s="323"/>
      <c r="L319" s="324"/>
    </row>
    <row r="320" spans="1:12" x14ac:dyDescent="0.25">
      <c r="A320" s="333">
        <v>47029</v>
      </c>
      <c r="B320" s="324"/>
      <c r="C320" s="348"/>
      <c r="D320" s="337"/>
      <c r="E320" s="342"/>
      <c r="F320" s="323"/>
      <c r="G320" s="342"/>
      <c r="H320" s="323"/>
      <c r="I320" s="323"/>
      <c r="J320" s="323"/>
      <c r="K320" s="323"/>
      <c r="L320" s="324"/>
    </row>
    <row r="321" spans="1:12" x14ac:dyDescent="0.25">
      <c r="A321" s="333">
        <v>47030</v>
      </c>
      <c r="B321" s="324"/>
      <c r="C321" s="348"/>
      <c r="D321" s="337"/>
      <c r="E321" s="342"/>
      <c r="F321" s="323"/>
      <c r="G321" s="342"/>
      <c r="H321" s="323"/>
      <c r="I321" s="323"/>
      <c r="J321" s="323"/>
      <c r="K321" s="323"/>
      <c r="L321" s="324"/>
    </row>
    <row r="322" spans="1:12" x14ac:dyDescent="0.25">
      <c r="A322" s="333">
        <v>47031</v>
      </c>
      <c r="B322" s="324"/>
      <c r="C322" s="348"/>
      <c r="D322" s="337"/>
      <c r="E322" s="342"/>
      <c r="F322" s="323"/>
      <c r="G322" s="342"/>
      <c r="H322" s="323"/>
      <c r="I322" s="323"/>
      <c r="J322" s="323"/>
      <c r="K322" s="323"/>
      <c r="L322" s="324"/>
    </row>
    <row r="323" spans="1:12" x14ac:dyDescent="0.25">
      <c r="A323" s="333">
        <v>47032</v>
      </c>
      <c r="B323" s="324"/>
      <c r="C323" s="348"/>
      <c r="D323" s="337"/>
      <c r="E323" s="342"/>
      <c r="F323" s="323"/>
      <c r="G323" s="342"/>
      <c r="H323" s="323"/>
      <c r="I323" s="323"/>
      <c r="J323" s="323"/>
      <c r="K323" s="323"/>
      <c r="L323" s="324"/>
    </row>
    <row r="324" spans="1:12" x14ac:dyDescent="0.25">
      <c r="A324" s="333">
        <v>47033</v>
      </c>
      <c r="B324" s="324"/>
      <c r="C324" s="348"/>
      <c r="D324" s="337"/>
      <c r="E324" s="342"/>
      <c r="F324" s="323"/>
      <c r="G324" s="342"/>
      <c r="H324" s="323"/>
      <c r="I324" s="323"/>
      <c r="J324" s="323"/>
      <c r="K324" s="323"/>
      <c r="L324" s="324"/>
    </row>
    <row r="325" spans="1:12" x14ac:dyDescent="0.25">
      <c r="A325" s="333">
        <v>47058</v>
      </c>
      <c r="B325" s="324"/>
      <c r="C325" s="348"/>
      <c r="D325" s="337"/>
      <c r="E325" s="342"/>
      <c r="F325" s="323"/>
      <c r="G325" s="342"/>
      <c r="H325" s="323"/>
      <c r="I325" s="323"/>
      <c r="J325" s="323"/>
      <c r="K325" s="323"/>
      <c r="L325" s="324"/>
    </row>
    <row r="326" spans="1:12" x14ac:dyDescent="0.25">
      <c r="A326" s="333">
        <v>47059</v>
      </c>
      <c r="B326" s="324"/>
      <c r="C326" s="348"/>
      <c r="D326" s="337"/>
      <c r="E326" s="342"/>
      <c r="F326" s="323"/>
      <c r="G326" s="342"/>
      <c r="H326" s="323"/>
      <c r="I326" s="323"/>
      <c r="J326" s="323"/>
      <c r="K326" s="323"/>
      <c r="L326" s="324"/>
    </row>
    <row r="327" spans="1:12" x14ac:dyDescent="0.25">
      <c r="A327" s="333">
        <v>47060</v>
      </c>
      <c r="B327" s="324"/>
      <c r="C327" s="348"/>
      <c r="D327" s="337"/>
      <c r="E327" s="342"/>
      <c r="F327" s="323"/>
      <c r="G327" s="342"/>
      <c r="H327" s="323"/>
      <c r="I327" s="323"/>
      <c r="J327" s="323"/>
      <c r="K327" s="323"/>
      <c r="L327" s="324"/>
    </row>
    <row r="328" spans="1:12" x14ac:dyDescent="0.25">
      <c r="A328" s="333">
        <v>47061</v>
      </c>
      <c r="B328" s="324"/>
      <c r="C328" s="348"/>
      <c r="D328" s="337"/>
      <c r="E328" s="342"/>
      <c r="F328" s="323"/>
      <c r="G328" s="342"/>
      <c r="H328" s="323"/>
      <c r="I328" s="323"/>
      <c r="J328" s="323"/>
      <c r="K328" s="323"/>
      <c r="L328" s="324"/>
    </row>
    <row r="329" spans="1:12" x14ac:dyDescent="0.25">
      <c r="A329" s="333">
        <v>47062</v>
      </c>
      <c r="B329" s="324"/>
      <c r="C329" s="348"/>
      <c r="D329" s="337"/>
      <c r="E329" s="342"/>
      <c r="F329" s="323"/>
      <c r="G329" s="342"/>
      <c r="H329" s="323"/>
      <c r="I329" s="323"/>
      <c r="J329" s="323"/>
      <c r="K329" s="323"/>
      <c r="L329" s="324"/>
    </row>
    <row r="330" spans="1:12" x14ac:dyDescent="0.25">
      <c r="A330" s="333">
        <v>47063</v>
      </c>
      <c r="B330" s="324"/>
      <c r="C330" s="348"/>
      <c r="D330" s="337"/>
      <c r="E330" s="342"/>
      <c r="F330" s="323"/>
      <c r="G330" s="342"/>
      <c r="H330" s="323"/>
      <c r="I330" s="323"/>
      <c r="J330" s="323"/>
      <c r="K330" s="323"/>
      <c r="L330" s="324"/>
    </row>
    <row r="331" spans="1:12" x14ac:dyDescent="0.25">
      <c r="A331" s="333">
        <v>47064</v>
      </c>
      <c r="B331" s="324"/>
      <c r="C331" s="348"/>
      <c r="D331" s="337"/>
      <c r="E331" s="342"/>
      <c r="F331" s="323"/>
      <c r="G331" s="342"/>
      <c r="H331" s="323"/>
      <c r="I331" s="323"/>
      <c r="J331" s="323"/>
      <c r="K331" s="323"/>
      <c r="L331" s="324"/>
    </row>
    <row r="332" spans="1:12" x14ac:dyDescent="0.25">
      <c r="A332" s="333">
        <v>47088</v>
      </c>
      <c r="B332" s="324"/>
      <c r="C332" s="348"/>
      <c r="D332" s="337"/>
      <c r="E332" s="342"/>
      <c r="F332" s="323"/>
      <c r="G332" s="342"/>
      <c r="H332" s="323"/>
      <c r="I332" s="323"/>
      <c r="J332" s="323"/>
      <c r="K332" s="323"/>
      <c r="L332" s="324"/>
    </row>
    <row r="333" spans="1:12" x14ac:dyDescent="0.25">
      <c r="A333" s="333">
        <v>47089</v>
      </c>
      <c r="B333" s="324"/>
      <c r="C333" s="348"/>
      <c r="D333" s="337"/>
      <c r="E333" s="342"/>
      <c r="F333" s="323"/>
      <c r="G333" s="342"/>
      <c r="H333" s="323"/>
      <c r="I333" s="323"/>
      <c r="J333" s="323"/>
      <c r="K333" s="323"/>
      <c r="L333" s="324"/>
    </row>
    <row r="334" spans="1:12" x14ac:dyDescent="0.25">
      <c r="A334" s="333">
        <v>47090</v>
      </c>
      <c r="B334" s="324"/>
      <c r="C334" s="348"/>
      <c r="D334" s="337"/>
      <c r="E334" s="342"/>
      <c r="F334" s="323"/>
      <c r="G334" s="342"/>
      <c r="H334" s="323"/>
      <c r="I334" s="323"/>
      <c r="J334" s="323"/>
      <c r="K334" s="323"/>
      <c r="L334" s="324"/>
    </row>
    <row r="335" spans="1:12" x14ac:dyDescent="0.25">
      <c r="A335" s="333">
        <v>47091</v>
      </c>
      <c r="B335" s="324"/>
      <c r="C335" s="348"/>
      <c r="D335" s="337"/>
      <c r="E335" s="342"/>
      <c r="F335" s="323"/>
      <c r="G335" s="342"/>
      <c r="H335" s="323"/>
      <c r="I335" s="323"/>
      <c r="J335" s="323"/>
      <c r="K335" s="323"/>
      <c r="L335" s="324"/>
    </row>
    <row r="336" spans="1:12" x14ac:dyDescent="0.25">
      <c r="A336" s="333">
        <v>47092</v>
      </c>
      <c r="B336" s="324"/>
      <c r="C336" s="348"/>
      <c r="D336" s="337"/>
      <c r="E336" s="342"/>
      <c r="F336" s="323"/>
      <c r="G336" s="342"/>
      <c r="H336" s="323"/>
      <c r="I336" s="323"/>
      <c r="J336" s="323"/>
      <c r="K336" s="323"/>
      <c r="L336" s="324"/>
    </row>
    <row r="337" spans="1:12" x14ac:dyDescent="0.25">
      <c r="A337" s="333">
        <v>47093</v>
      </c>
      <c r="B337" s="324"/>
      <c r="C337" s="348"/>
      <c r="D337" s="337"/>
      <c r="E337" s="342"/>
      <c r="F337" s="323"/>
      <c r="G337" s="342"/>
      <c r="H337" s="323"/>
      <c r="I337" s="323"/>
      <c r="J337" s="323"/>
      <c r="K337" s="323"/>
      <c r="L337" s="324"/>
    </row>
    <row r="338" spans="1:12" x14ac:dyDescent="0.25">
      <c r="A338" s="333">
        <v>47094</v>
      </c>
      <c r="B338" s="324"/>
      <c r="C338" s="348"/>
      <c r="D338" s="337"/>
      <c r="E338" s="342"/>
      <c r="F338" s="323"/>
      <c r="G338" s="342"/>
      <c r="H338" s="323"/>
      <c r="I338" s="323"/>
      <c r="J338" s="323"/>
      <c r="K338" s="323"/>
      <c r="L338" s="324"/>
    </row>
    <row r="339" spans="1:12" x14ac:dyDescent="0.25">
      <c r="A339" s="333">
        <v>47119</v>
      </c>
      <c r="B339" s="324"/>
      <c r="C339" s="348"/>
      <c r="D339" s="337"/>
      <c r="E339" s="342"/>
      <c r="F339" s="323"/>
      <c r="G339" s="342"/>
      <c r="H339" s="323"/>
      <c r="I339" s="323"/>
      <c r="J339" s="323"/>
      <c r="K339" s="323"/>
      <c r="L339" s="324"/>
    </row>
    <row r="340" spans="1:12" x14ac:dyDescent="0.25">
      <c r="A340" s="333">
        <v>47120</v>
      </c>
      <c r="B340" s="324"/>
      <c r="C340" s="348"/>
      <c r="D340" s="337"/>
      <c r="E340" s="342"/>
      <c r="F340" s="323"/>
      <c r="G340" s="342"/>
      <c r="H340" s="323"/>
      <c r="I340" s="323"/>
      <c r="J340" s="323"/>
      <c r="K340" s="323"/>
      <c r="L340" s="324"/>
    </row>
    <row r="341" spans="1:12" x14ac:dyDescent="0.25">
      <c r="A341" s="333">
        <v>47121</v>
      </c>
      <c r="B341" s="324"/>
      <c r="C341" s="348"/>
      <c r="D341" s="337"/>
      <c r="E341" s="342"/>
      <c r="F341" s="323"/>
      <c r="G341" s="342"/>
      <c r="H341" s="323"/>
      <c r="I341" s="323"/>
      <c r="J341" s="323"/>
      <c r="K341" s="323"/>
      <c r="L341" s="324"/>
    </row>
    <row r="342" spans="1:12" x14ac:dyDescent="0.25">
      <c r="A342" s="333">
        <v>47122</v>
      </c>
      <c r="B342" s="324"/>
      <c r="C342" s="348"/>
      <c r="D342" s="337"/>
      <c r="E342" s="342"/>
      <c r="F342" s="323"/>
      <c r="G342" s="342"/>
      <c r="H342" s="323"/>
      <c r="I342" s="323"/>
      <c r="J342" s="323"/>
      <c r="K342" s="323"/>
      <c r="L342" s="324"/>
    </row>
    <row r="343" spans="1:12" x14ac:dyDescent="0.25">
      <c r="A343" s="333">
        <v>47123</v>
      </c>
      <c r="B343" s="324"/>
      <c r="C343" s="348"/>
      <c r="D343" s="337"/>
      <c r="E343" s="342"/>
      <c r="F343" s="323"/>
      <c r="G343" s="342"/>
      <c r="H343" s="323"/>
      <c r="I343" s="323"/>
      <c r="J343" s="323"/>
      <c r="K343" s="323"/>
      <c r="L343" s="324"/>
    </row>
    <row r="344" spans="1:12" x14ac:dyDescent="0.25">
      <c r="A344" s="333">
        <v>47124</v>
      </c>
      <c r="B344" s="324"/>
      <c r="C344" s="348"/>
      <c r="D344" s="337"/>
      <c r="E344" s="342"/>
      <c r="F344" s="323"/>
      <c r="G344" s="342"/>
      <c r="H344" s="323"/>
      <c r="I344" s="323"/>
      <c r="J344" s="323"/>
      <c r="K344" s="323"/>
      <c r="L344" s="324"/>
    </row>
    <row r="345" spans="1:12" x14ac:dyDescent="0.25">
      <c r="A345" s="333">
        <v>47125</v>
      </c>
      <c r="B345" s="324"/>
      <c r="C345" s="348"/>
      <c r="D345" s="337"/>
      <c r="E345" s="342"/>
      <c r="F345" s="323"/>
      <c r="G345" s="342"/>
      <c r="H345" s="323"/>
      <c r="I345" s="323"/>
      <c r="J345" s="323"/>
      <c r="K345" s="323"/>
      <c r="L345" s="324"/>
    </row>
    <row r="346" spans="1:12" x14ac:dyDescent="0.25">
      <c r="A346" s="333">
        <v>47150</v>
      </c>
      <c r="B346" s="324"/>
      <c r="C346" s="348"/>
      <c r="D346" s="337"/>
      <c r="E346" s="342"/>
      <c r="F346" s="323"/>
      <c r="G346" s="342"/>
      <c r="H346" s="323"/>
      <c r="I346" s="323"/>
      <c r="J346" s="323"/>
      <c r="K346" s="323"/>
      <c r="L346" s="324"/>
    </row>
    <row r="347" spans="1:12" x14ac:dyDescent="0.25">
      <c r="A347" s="333">
        <v>47151</v>
      </c>
      <c r="B347" s="324"/>
      <c r="C347" s="348"/>
      <c r="D347" s="337"/>
      <c r="E347" s="342"/>
      <c r="F347" s="323"/>
      <c r="G347" s="342"/>
      <c r="H347" s="323"/>
      <c r="I347" s="323"/>
      <c r="J347" s="323"/>
      <c r="K347" s="323"/>
      <c r="L347" s="324"/>
    </row>
    <row r="348" spans="1:12" x14ac:dyDescent="0.25">
      <c r="A348" s="333">
        <v>47152</v>
      </c>
      <c r="B348" s="324"/>
      <c r="C348" s="348"/>
      <c r="D348" s="337"/>
      <c r="E348" s="342"/>
      <c r="F348" s="323"/>
      <c r="G348" s="342"/>
      <c r="H348" s="323"/>
      <c r="I348" s="323"/>
      <c r="J348" s="323"/>
      <c r="K348" s="323"/>
      <c r="L348" s="324"/>
    </row>
    <row r="349" spans="1:12" x14ac:dyDescent="0.25">
      <c r="A349" s="333">
        <v>47153</v>
      </c>
      <c r="B349" s="324"/>
      <c r="C349" s="348"/>
      <c r="D349" s="337"/>
      <c r="E349" s="342"/>
      <c r="F349" s="323"/>
      <c r="G349" s="342"/>
      <c r="H349" s="323"/>
      <c r="I349" s="323"/>
      <c r="J349" s="323"/>
      <c r="K349" s="323"/>
      <c r="L349" s="324"/>
    </row>
    <row r="350" spans="1:12" x14ac:dyDescent="0.25">
      <c r="A350" s="333">
        <v>47154</v>
      </c>
      <c r="B350" s="324"/>
      <c r="C350" s="348"/>
      <c r="D350" s="337"/>
      <c r="E350" s="342"/>
      <c r="F350" s="323"/>
      <c r="G350" s="342"/>
      <c r="H350" s="323"/>
      <c r="I350" s="323"/>
      <c r="J350" s="323"/>
      <c r="K350" s="323"/>
      <c r="L350" s="324"/>
    </row>
    <row r="351" spans="1:12" x14ac:dyDescent="0.25">
      <c r="A351" s="333">
        <v>47155</v>
      </c>
      <c r="B351" s="324"/>
      <c r="C351" s="348"/>
      <c r="D351" s="337"/>
      <c r="E351" s="342"/>
      <c r="F351" s="323"/>
      <c r="G351" s="342"/>
      <c r="H351" s="323"/>
      <c r="I351" s="323"/>
      <c r="J351" s="323"/>
      <c r="K351" s="323"/>
      <c r="L351" s="324"/>
    </row>
    <row r="352" spans="1:12" x14ac:dyDescent="0.25">
      <c r="A352" s="333">
        <v>47156</v>
      </c>
      <c r="B352" s="324"/>
      <c r="C352" s="348"/>
      <c r="D352" s="337"/>
      <c r="E352" s="342"/>
      <c r="F352" s="323"/>
      <c r="G352" s="342"/>
      <c r="H352" s="323"/>
      <c r="I352" s="323"/>
      <c r="J352" s="323"/>
      <c r="K352" s="323"/>
      <c r="L352" s="324"/>
    </row>
    <row r="353" spans="1:12" x14ac:dyDescent="0.25">
      <c r="A353" s="333">
        <v>47178</v>
      </c>
      <c r="B353" s="324"/>
      <c r="C353" s="348"/>
      <c r="D353" s="337"/>
      <c r="E353" s="342"/>
      <c r="F353" s="323"/>
      <c r="G353" s="342"/>
      <c r="H353" s="323"/>
      <c r="I353" s="323"/>
      <c r="J353" s="323"/>
      <c r="K353" s="323"/>
      <c r="L353" s="324"/>
    </row>
    <row r="354" spans="1:12" x14ac:dyDescent="0.25">
      <c r="A354" s="333">
        <v>47179</v>
      </c>
      <c r="B354" s="324"/>
      <c r="C354" s="348"/>
      <c r="D354" s="337"/>
      <c r="E354" s="342"/>
      <c r="F354" s="323"/>
      <c r="G354" s="342"/>
      <c r="H354" s="323"/>
      <c r="I354" s="323"/>
      <c r="J354" s="323"/>
      <c r="K354" s="323"/>
      <c r="L354" s="324"/>
    </row>
    <row r="355" spans="1:12" x14ac:dyDescent="0.25">
      <c r="A355" s="333">
        <v>47180</v>
      </c>
      <c r="B355" s="324"/>
      <c r="C355" s="348"/>
      <c r="D355" s="337"/>
      <c r="E355" s="342"/>
      <c r="F355" s="323"/>
      <c r="G355" s="342"/>
      <c r="H355" s="323"/>
      <c r="I355" s="323"/>
      <c r="J355" s="323"/>
      <c r="K355" s="323"/>
      <c r="L355" s="324"/>
    </row>
    <row r="356" spans="1:12" x14ac:dyDescent="0.25">
      <c r="A356" s="333">
        <v>47181</v>
      </c>
      <c r="B356" s="324"/>
      <c r="C356" s="348"/>
      <c r="D356" s="337"/>
      <c r="E356" s="342"/>
      <c r="F356" s="323"/>
      <c r="G356" s="342"/>
      <c r="H356" s="323"/>
      <c r="I356" s="323"/>
      <c r="J356" s="323"/>
      <c r="K356" s="323"/>
      <c r="L356" s="324"/>
    </row>
    <row r="357" spans="1:12" x14ac:dyDescent="0.25">
      <c r="A357" s="333">
        <v>47182</v>
      </c>
      <c r="B357" s="324"/>
      <c r="C357" s="348"/>
      <c r="D357" s="337"/>
      <c r="E357" s="342"/>
      <c r="F357" s="323"/>
      <c r="G357" s="342"/>
      <c r="H357" s="323"/>
      <c r="I357" s="323"/>
      <c r="J357" s="323"/>
      <c r="K357" s="323"/>
      <c r="L357" s="324"/>
    </row>
    <row r="358" spans="1:12" x14ac:dyDescent="0.25">
      <c r="A358" s="333">
        <v>47183</v>
      </c>
      <c r="B358" s="324"/>
      <c r="C358" s="348"/>
      <c r="D358" s="337"/>
      <c r="E358" s="342"/>
      <c r="F358" s="323"/>
      <c r="G358" s="342"/>
      <c r="H358" s="323"/>
      <c r="I358" s="323"/>
      <c r="J358" s="323"/>
      <c r="K358" s="323"/>
      <c r="L358" s="324"/>
    </row>
    <row r="359" spans="1:12" x14ac:dyDescent="0.25">
      <c r="A359" s="333">
        <v>47184</v>
      </c>
      <c r="B359" s="324"/>
      <c r="C359" s="348"/>
      <c r="D359" s="337"/>
      <c r="E359" s="342"/>
      <c r="F359" s="323"/>
      <c r="G359" s="342"/>
      <c r="H359" s="323"/>
      <c r="I359" s="323"/>
      <c r="J359" s="323"/>
      <c r="K359" s="323"/>
      <c r="L359" s="324"/>
    </row>
    <row r="360" spans="1:12" x14ac:dyDescent="0.25">
      <c r="A360" s="333">
        <v>47209</v>
      </c>
      <c r="B360" s="324"/>
      <c r="C360" s="348"/>
      <c r="D360" s="337"/>
      <c r="E360" s="342"/>
      <c r="F360" s="323"/>
      <c r="G360" s="342"/>
      <c r="H360" s="323"/>
      <c r="I360" s="323"/>
      <c r="J360" s="323"/>
      <c r="K360" s="323"/>
      <c r="L360" s="324"/>
    </row>
    <row r="361" spans="1:12" x14ac:dyDescent="0.25">
      <c r="A361" s="333">
        <v>47210</v>
      </c>
      <c r="B361" s="324"/>
      <c r="C361" s="348"/>
      <c r="D361" s="337"/>
      <c r="E361" s="342"/>
      <c r="F361" s="323"/>
      <c r="G361" s="342"/>
      <c r="H361" s="323"/>
      <c r="I361" s="323"/>
      <c r="J361" s="323"/>
      <c r="K361" s="323"/>
      <c r="L361" s="324"/>
    </row>
    <row r="362" spans="1:12" x14ac:dyDescent="0.25">
      <c r="A362" s="333">
        <v>47211</v>
      </c>
      <c r="B362" s="324"/>
      <c r="C362" s="348"/>
      <c r="D362" s="337"/>
      <c r="E362" s="342"/>
      <c r="F362" s="323"/>
      <c r="G362" s="342"/>
      <c r="H362" s="323"/>
      <c r="I362" s="323"/>
      <c r="J362" s="323"/>
      <c r="K362" s="323"/>
      <c r="L362" s="324"/>
    </row>
    <row r="363" spans="1:12" x14ac:dyDescent="0.25">
      <c r="A363" s="333">
        <v>47212</v>
      </c>
      <c r="B363" s="324"/>
      <c r="C363" s="348"/>
      <c r="D363" s="337"/>
      <c r="E363" s="342"/>
      <c r="F363" s="323"/>
      <c r="G363" s="342"/>
      <c r="H363" s="323"/>
      <c r="I363" s="323"/>
      <c r="J363" s="323"/>
      <c r="K363" s="323"/>
      <c r="L363" s="324"/>
    </row>
    <row r="364" spans="1:12" x14ac:dyDescent="0.25">
      <c r="A364" s="333">
        <v>47213</v>
      </c>
      <c r="B364" s="324"/>
      <c r="C364" s="348"/>
      <c r="D364" s="337"/>
      <c r="E364" s="342"/>
      <c r="F364" s="323"/>
      <c r="G364" s="342"/>
      <c r="H364" s="323"/>
      <c r="I364" s="323"/>
      <c r="J364" s="323"/>
      <c r="K364" s="323"/>
      <c r="L364" s="324"/>
    </row>
    <row r="365" spans="1:12" x14ac:dyDescent="0.25">
      <c r="A365" s="333">
        <v>47214</v>
      </c>
      <c r="B365" s="324"/>
      <c r="C365" s="348"/>
      <c r="D365" s="337"/>
      <c r="E365" s="342"/>
      <c r="F365" s="323"/>
      <c r="G365" s="342"/>
      <c r="H365" s="323"/>
      <c r="I365" s="323"/>
      <c r="J365" s="323"/>
      <c r="K365" s="323"/>
      <c r="L365" s="324"/>
    </row>
    <row r="366" spans="1:12" x14ac:dyDescent="0.25">
      <c r="A366" s="333">
        <v>47215</v>
      </c>
      <c r="B366" s="324"/>
      <c r="C366" s="348"/>
      <c r="D366" s="337"/>
      <c r="E366" s="342"/>
      <c r="F366" s="323"/>
      <c r="G366" s="342"/>
      <c r="H366" s="323"/>
      <c r="I366" s="323"/>
      <c r="J366" s="323"/>
      <c r="K366" s="323"/>
      <c r="L366" s="324"/>
    </row>
    <row r="367" spans="1:12" x14ac:dyDescent="0.25">
      <c r="A367" s="333">
        <v>47239</v>
      </c>
      <c r="B367" s="324"/>
      <c r="C367" s="348"/>
      <c r="D367" s="337"/>
      <c r="E367" s="342"/>
      <c r="F367" s="323"/>
      <c r="G367" s="342"/>
      <c r="H367" s="323"/>
      <c r="I367" s="323"/>
      <c r="J367" s="323"/>
      <c r="K367" s="323"/>
      <c r="L367" s="324"/>
    </row>
    <row r="368" spans="1:12" x14ac:dyDescent="0.25">
      <c r="A368" s="333">
        <v>47240</v>
      </c>
      <c r="B368" s="324"/>
      <c r="C368" s="348"/>
      <c r="D368" s="337"/>
      <c r="E368" s="342"/>
      <c r="F368" s="323"/>
      <c r="G368" s="342"/>
      <c r="H368" s="323"/>
      <c r="I368" s="323"/>
      <c r="J368" s="323"/>
      <c r="K368" s="323"/>
      <c r="L368" s="324"/>
    </row>
    <row r="369" spans="1:12" x14ac:dyDescent="0.25">
      <c r="A369" s="333">
        <v>47241</v>
      </c>
      <c r="B369" s="324"/>
      <c r="C369" s="348"/>
      <c r="D369" s="337"/>
      <c r="E369" s="342"/>
      <c r="F369" s="323"/>
      <c r="G369" s="342"/>
      <c r="H369" s="323"/>
      <c r="I369" s="323"/>
      <c r="J369" s="323"/>
      <c r="K369" s="323"/>
      <c r="L369" s="324"/>
    </row>
    <row r="370" spans="1:12" x14ac:dyDescent="0.25">
      <c r="A370" s="333">
        <v>47242</v>
      </c>
      <c r="B370" s="324"/>
      <c r="C370" s="348"/>
      <c r="D370" s="337"/>
      <c r="E370" s="342"/>
      <c r="F370" s="323"/>
      <c r="G370" s="342"/>
      <c r="H370" s="323"/>
      <c r="I370" s="323"/>
      <c r="J370" s="323"/>
      <c r="K370" s="323"/>
      <c r="L370" s="324"/>
    </row>
    <row r="371" spans="1:12" x14ac:dyDescent="0.25">
      <c r="A371" s="333">
        <v>47243</v>
      </c>
      <c r="B371" s="324"/>
      <c r="C371" s="348"/>
      <c r="D371" s="337"/>
      <c r="E371" s="342"/>
      <c r="F371" s="323"/>
      <c r="G371" s="342"/>
      <c r="H371" s="323"/>
      <c r="I371" s="323"/>
      <c r="J371" s="323"/>
      <c r="K371" s="323"/>
      <c r="L371" s="324"/>
    </row>
    <row r="372" spans="1:12" x14ac:dyDescent="0.25">
      <c r="A372" s="333">
        <v>47244</v>
      </c>
      <c r="B372" s="324"/>
      <c r="C372" s="348"/>
      <c r="D372" s="337"/>
      <c r="E372" s="342"/>
      <c r="F372" s="323"/>
      <c r="G372" s="342"/>
      <c r="H372" s="323"/>
      <c r="I372" s="323"/>
      <c r="J372" s="323"/>
      <c r="K372" s="323"/>
      <c r="L372" s="324"/>
    </row>
    <row r="373" spans="1:12" x14ac:dyDescent="0.25">
      <c r="A373" s="333">
        <v>47245</v>
      </c>
      <c r="B373" s="324"/>
      <c r="C373" s="348"/>
      <c r="D373" s="337"/>
      <c r="E373" s="342"/>
      <c r="F373" s="323"/>
      <c r="G373" s="342"/>
      <c r="H373" s="323"/>
      <c r="I373" s="323"/>
      <c r="J373" s="323"/>
      <c r="K373" s="323"/>
      <c r="L373" s="324"/>
    </row>
    <row r="374" spans="1:12" x14ac:dyDescent="0.25">
      <c r="A374" s="333">
        <v>47270</v>
      </c>
      <c r="B374" s="324"/>
      <c r="C374" s="348"/>
      <c r="D374" s="337"/>
      <c r="E374" s="342"/>
      <c r="F374" s="323"/>
      <c r="G374" s="342"/>
      <c r="H374" s="323"/>
      <c r="I374" s="323"/>
      <c r="J374" s="323"/>
      <c r="K374" s="323"/>
      <c r="L374" s="324"/>
    </row>
    <row r="375" spans="1:12" x14ac:dyDescent="0.25">
      <c r="A375" s="333">
        <v>47271</v>
      </c>
      <c r="B375" s="324"/>
      <c r="C375" s="348"/>
      <c r="D375" s="337"/>
      <c r="E375" s="342"/>
      <c r="F375" s="323"/>
      <c r="G375" s="342"/>
      <c r="H375" s="323"/>
      <c r="I375" s="323"/>
      <c r="J375" s="323"/>
      <c r="K375" s="323"/>
      <c r="L375" s="324"/>
    </row>
    <row r="376" spans="1:12" x14ac:dyDescent="0.25">
      <c r="A376" s="333">
        <v>47272</v>
      </c>
      <c r="B376" s="324"/>
      <c r="C376" s="348"/>
      <c r="D376" s="337"/>
      <c r="E376" s="342"/>
      <c r="F376" s="323"/>
      <c r="G376" s="342"/>
      <c r="H376" s="323"/>
      <c r="I376" s="323"/>
      <c r="J376" s="323"/>
      <c r="K376" s="323"/>
      <c r="L376" s="324"/>
    </row>
    <row r="377" spans="1:12" x14ac:dyDescent="0.25">
      <c r="A377" s="333">
        <v>47273</v>
      </c>
      <c r="B377" s="324"/>
      <c r="C377" s="348"/>
      <c r="D377" s="337"/>
      <c r="E377" s="342"/>
      <c r="F377" s="323"/>
      <c r="G377" s="342"/>
      <c r="H377" s="323"/>
      <c r="I377" s="323"/>
      <c r="J377" s="323"/>
      <c r="K377" s="323"/>
      <c r="L377" s="324"/>
    </row>
    <row r="378" spans="1:12" x14ac:dyDescent="0.25">
      <c r="A378" s="333">
        <v>47274</v>
      </c>
      <c r="B378" s="324"/>
      <c r="C378" s="348"/>
      <c r="D378" s="337"/>
      <c r="E378" s="342"/>
      <c r="F378" s="323"/>
      <c r="G378" s="342"/>
      <c r="H378" s="323"/>
      <c r="I378" s="323"/>
      <c r="J378" s="323"/>
      <c r="K378" s="323"/>
      <c r="L378" s="324"/>
    </row>
    <row r="379" spans="1:12" x14ac:dyDescent="0.25">
      <c r="A379" s="333">
        <v>47275</v>
      </c>
      <c r="B379" s="324"/>
      <c r="C379" s="348"/>
      <c r="D379" s="337"/>
      <c r="E379" s="342"/>
      <c r="F379" s="323"/>
      <c r="G379" s="342"/>
      <c r="H379" s="323"/>
      <c r="I379" s="323"/>
      <c r="J379" s="323"/>
      <c r="K379" s="323"/>
      <c r="L379" s="324"/>
    </row>
    <row r="380" spans="1:12" x14ac:dyDescent="0.25">
      <c r="A380" s="333">
        <v>47276</v>
      </c>
      <c r="B380" s="324"/>
      <c r="C380" s="348"/>
      <c r="D380" s="337"/>
      <c r="E380" s="342"/>
      <c r="F380" s="323"/>
      <c r="G380" s="342"/>
      <c r="H380" s="323"/>
      <c r="I380" s="323"/>
      <c r="J380" s="323"/>
      <c r="K380" s="323"/>
      <c r="L380" s="324"/>
    </row>
    <row r="381" spans="1:12" x14ac:dyDescent="0.25">
      <c r="A381" s="333">
        <v>47300</v>
      </c>
      <c r="B381" s="324"/>
      <c r="C381" s="348"/>
      <c r="D381" s="337"/>
      <c r="E381" s="342"/>
      <c r="F381" s="323"/>
      <c r="G381" s="342"/>
      <c r="H381" s="323"/>
      <c r="I381" s="323"/>
      <c r="J381" s="323"/>
      <c r="K381" s="323"/>
      <c r="L381" s="324"/>
    </row>
    <row r="382" spans="1:12" x14ac:dyDescent="0.25">
      <c r="A382" s="333">
        <v>47301</v>
      </c>
      <c r="B382" s="324"/>
      <c r="C382" s="348"/>
      <c r="D382" s="337"/>
      <c r="E382" s="342"/>
      <c r="F382" s="323"/>
      <c r="G382" s="342"/>
      <c r="H382" s="323"/>
      <c r="I382" s="323"/>
      <c r="J382" s="323"/>
      <c r="K382" s="323"/>
      <c r="L382" s="324"/>
    </row>
    <row r="383" spans="1:12" x14ac:dyDescent="0.25">
      <c r="A383" s="333">
        <v>47302</v>
      </c>
      <c r="B383" s="324"/>
      <c r="C383" s="348"/>
      <c r="D383" s="337"/>
      <c r="E383" s="342"/>
      <c r="F383" s="323"/>
      <c r="G383" s="342"/>
      <c r="H383" s="323"/>
      <c r="I383" s="323"/>
      <c r="J383" s="323"/>
      <c r="K383" s="323"/>
      <c r="L383" s="324"/>
    </row>
    <row r="384" spans="1:12" x14ac:dyDescent="0.25">
      <c r="A384" s="333">
        <v>47303</v>
      </c>
      <c r="B384" s="324"/>
      <c r="C384" s="348"/>
      <c r="D384" s="337"/>
      <c r="E384" s="342"/>
      <c r="F384" s="323"/>
      <c r="G384" s="342"/>
      <c r="H384" s="323"/>
      <c r="I384" s="323"/>
      <c r="J384" s="323"/>
      <c r="K384" s="323"/>
      <c r="L384" s="324"/>
    </row>
    <row r="385" spans="1:12" x14ac:dyDescent="0.25">
      <c r="A385" s="333">
        <v>47304</v>
      </c>
      <c r="B385" s="324"/>
      <c r="C385" s="348"/>
      <c r="D385" s="337"/>
      <c r="E385" s="342"/>
      <c r="F385" s="323"/>
      <c r="G385" s="342"/>
      <c r="H385" s="323"/>
      <c r="I385" s="323"/>
      <c r="J385" s="323"/>
      <c r="K385" s="323"/>
      <c r="L385" s="324"/>
    </row>
    <row r="386" spans="1:12" x14ac:dyDescent="0.25">
      <c r="A386" s="333">
        <v>47305</v>
      </c>
      <c r="B386" s="324"/>
      <c r="C386" s="348"/>
      <c r="D386" s="337"/>
      <c r="E386" s="342"/>
      <c r="F386" s="323"/>
      <c r="G386" s="342"/>
      <c r="H386" s="323"/>
      <c r="I386" s="323"/>
      <c r="J386" s="323"/>
      <c r="K386" s="323"/>
      <c r="L386" s="324"/>
    </row>
    <row r="387" spans="1:12" x14ac:dyDescent="0.25">
      <c r="A387" s="333">
        <v>47306</v>
      </c>
      <c r="B387" s="324"/>
      <c r="C387" s="348"/>
      <c r="D387" s="337"/>
      <c r="E387" s="342"/>
      <c r="F387" s="323"/>
      <c r="G387" s="342"/>
      <c r="H387" s="323"/>
      <c r="I387" s="323"/>
      <c r="J387" s="323"/>
      <c r="K387" s="323"/>
      <c r="L387" s="324"/>
    </row>
    <row r="388" spans="1:12" x14ac:dyDescent="0.25">
      <c r="A388" s="333">
        <v>47331</v>
      </c>
      <c r="B388" s="324"/>
      <c r="C388" s="348"/>
      <c r="D388" s="337"/>
      <c r="E388" s="342"/>
      <c r="F388" s="323"/>
      <c r="G388" s="342"/>
      <c r="H388" s="323"/>
      <c r="I388" s="323"/>
      <c r="J388" s="323"/>
      <c r="K388" s="323"/>
      <c r="L388" s="324"/>
    </row>
    <row r="389" spans="1:12" x14ac:dyDescent="0.25">
      <c r="A389" s="333">
        <v>47332</v>
      </c>
      <c r="B389" s="324"/>
      <c r="C389" s="348"/>
      <c r="D389" s="337"/>
      <c r="E389" s="342"/>
      <c r="F389" s="323"/>
      <c r="G389" s="342"/>
      <c r="H389" s="323"/>
      <c r="I389" s="323"/>
      <c r="J389" s="323"/>
      <c r="K389" s="323"/>
      <c r="L389" s="324"/>
    </row>
    <row r="390" spans="1:12" x14ac:dyDescent="0.25">
      <c r="A390" s="333">
        <v>47333</v>
      </c>
      <c r="B390" s="324"/>
      <c r="C390" s="348"/>
      <c r="D390" s="337"/>
      <c r="E390" s="342"/>
      <c r="F390" s="323"/>
      <c r="G390" s="342"/>
      <c r="H390" s="323"/>
      <c r="I390" s="323"/>
      <c r="J390" s="323"/>
      <c r="K390" s="323"/>
      <c r="L390" s="324"/>
    </row>
    <row r="391" spans="1:12" x14ac:dyDescent="0.25">
      <c r="A391" s="333">
        <v>47334</v>
      </c>
      <c r="B391" s="324"/>
      <c r="C391" s="348"/>
      <c r="D391" s="337"/>
      <c r="E391" s="342"/>
      <c r="F391" s="323"/>
      <c r="G391" s="342"/>
      <c r="H391" s="323"/>
      <c r="I391" s="323"/>
      <c r="J391" s="323"/>
      <c r="K391" s="323"/>
      <c r="L391" s="324"/>
    </row>
    <row r="392" spans="1:12" x14ac:dyDescent="0.25">
      <c r="A392" s="333">
        <v>47335</v>
      </c>
      <c r="B392" s="324"/>
      <c r="C392" s="348"/>
      <c r="D392" s="337"/>
      <c r="E392" s="342"/>
      <c r="F392" s="323"/>
      <c r="G392" s="342"/>
      <c r="H392" s="323"/>
      <c r="I392" s="323"/>
      <c r="J392" s="323"/>
      <c r="K392" s="323"/>
      <c r="L392" s="324"/>
    </row>
    <row r="393" spans="1:12" x14ac:dyDescent="0.25">
      <c r="A393" s="333">
        <v>47336</v>
      </c>
      <c r="B393" s="324"/>
      <c r="C393" s="348"/>
      <c r="D393" s="337"/>
      <c r="E393" s="342"/>
      <c r="F393" s="323"/>
      <c r="G393" s="342"/>
      <c r="H393" s="323"/>
      <c r="I393" s="323"/>
      <c r="J393" s="323"/>
      <c r="K393" s="323"/>
      <c r="L393" s="324"/>
    </row>
    <row r="394" spans="1:12" x14ac:dyDescent="0.25">
      <c r="A394" s="333">
        <v>47337</v>
      </c>
      <c r="B394" s="324"/>
      <c r="C394" s="348"/>
      <c r="D394" s="337"/>
      <c r="E394" s="342"/>
      <c r="F394" s="323"/>
      <c r="G394" s="342"/>
      <c r="H394" s="323"/>
      <c r="I394" s="323"/>
      <c r="J394" s="323"/>
      <c r="K394" s="323"/>
      <c r="L394" s="324"/>
    </row>
    <row r="395" spans="1:12" x14ac:dyDescent="0.25">
      <c r="A395" s="333">
        <v>47362</v>
      </c>
      <c r="B395" s="324"/>
      <c r="C395" s="348"/>
      <c r="D395" s="337"/>
      <c r="E395" s="342"/>
      <c r="F395" s="323"/>
      <c r="G395" s="342"/>
      <c r="H395" s="323"/>
      <c r="I395" s="323"/>
      <c r="J395" s="323"/>
      <c r="K395" s="323"/>
      <c r="L395" s="324"/>
    </row>
    <row r="396" spans="1:12" x14ac:dyDescent="0.25">
      <c r="A396" s="333">
        <v>47363</v>
      </c>
      <c r="B396" s="324"/>
      <c r="C396" s="348"/>
      <c r="D396" s="337"/>
      <c r="E396" s="342"/>
      <c r="F396" s="323"/>
      <c r="G396" s="342"/>
      <c r="H396" s="323"/>
      <c r="I396" s="323"/>
      <c r="J396" s="323"/>
      <c r="K396" s="323"/>
      <c r="L396" s="324"/>
    </row>
    <row r="397" spans="1:12" x14ac:dyDescent="0.25">
      <c r="A397" s="333">
        <v>47364</v>
      </c>
      <c r="B397" s="324"/>
      <c r="C397" s="348"/>
      <c r="D397" s="337"/>
      <c r="E397" s="342"/>
      <c r="F397" s="323"/>
      <c r="G397" s="342"/>
      <c r="H397" s="323"/>
      <c r="I397" s="323"/>
      <c r="J397" s="323"/>
      <c r="K397" s="323"/>
      <c r="L397" s="324"/>
    </row>
    <row r="398" spans="1:12" x14ac:dyDescent="0.25">
      <c r="A398" s="333">
        <v>47365</v>
      </c>
      <c r="B398" s="324"/>
      <c r="C398" s="348"/>
      <c r="D398" s="337"/>
      <c r="E398" s="342"/>
      <c r="F398" s="323"/>
      <c r="G398" s="342"/>
      <c r="H398" s="323"/>
      <c r="I398" s="323"/>
      <c r="J398" s="323"/>
      <c r="K398" s="323"/>
      <c r="L398" s="324"/>
    </row>
    <row r="399" spans="1:12" x14ac:dyDescent="0.25">
      <c r="A399" s="333">
        <v>47366</v>
      </c>
      <c r="B399" s="324"/>
      <c r="C399" s="348"/>
      <c r="D399" s="337"/>
      <c r="E399" s="342"/>
      <c r="F399" s="323"/>
      <c r="G399" s="342"/>
      <c r="H399" s="323"/>
      <c r="I399" s="323"/>
      <c r="J399" s="323"/>
      <c r="K399" s="323"/>
      <c r="L399" s="324"/>
    </row>
    <row r="400" spans="1:12" x14ac:dyDescent="0.25">
      <c r="A400" s="333">
        <v>47367</v>
      </c>
      <c r="B400" s="324"/>
      <c r="C400" s="348"/>
      <c r="D400" s="337"/>
      <c r="E400" s="342"/>
      <c r="F400" s="323"/>
      <c r="G400" s="342"/>
      <c r="H400" s="323"/>
      <c r="I400" s="323"/>
      <c r="J400" s="323"/>
      <c r="K400" s="323"/>
      <c r="L400" s="324"/>
    </row>
    <row r="401" spans="1:12" x14ac:dyDescent="0.25">
      <c r="A401" s="333">
        <v>47368</v>
      </c>
      <c r="B401" s="324"/>
      <c r="C401" s="348"/>
      <c r="D401" s="337"/>
      <c r="E401" s="342"/>
      <c r="F401" s="323"/>
      <c r="G401" s="342"/>
      <c r="H401" s="323"/>
      <c r="I401" s="323"/>
      <c r="J401" s="323"/>
      <c r="K401" s="323"/>
      <c r="L401" s="324"/>
    </row>
    <row r="402" spans="1:12" x14ac:dyDescent="0.25">
      <c r="A402" s="333">
        <v>47392</v>
      </c>
      <c r="B402" s="324"/>
      <c r="C402" s="348"/>
      <c r="D402" s="337"/>
      <c r="E402" s="342"/>
      <c r="F402" s="323"/>
      <c r="G402" s="342"/>
      <c r="H402" s="323"/>
      <c r="I402" s="323"/>
      <c r="J402" s="323"/>
      <c r="K402" s="323"/>
      <c r="L402" s="324"/>
    </row>
    <row r="403" spans="1:12" x14ac:dyDescent="0.25">
      <c r="A403" s="333">
        <v>47393</v>
      </c>
      <c r="B403" s="324"/>
      <c r="C403" s="348"/>
      <c r="D403" s="337"/>
      <c r="E403" s="342"/>
      <c r="F403" s="323"/>
      <c r="G403" s="342"/>
      <c r="H403" s="323"/>
      <c r="I403" s="323"/>
      <c r="J403" s="323"/>
      <c r="K403" s="323"/>
      <c r="L403" s="324"/>
    </row>
    <row r="404" spans="1:12" x14ac:dyDescent="0.25">
      <c r="A404" s="333">
        <v>47394</v>
      </c>
      <c r="B404" s="324"/>
      <c r="C404" s="348"/>
      <c r="D404" s="337"/>
      <c r="E404" s="342"/>
      <c r="F404" s="323"/>
      <c r="G404" s="342"/>
      <c r="H404" s="323"/>
      <c r="I404" s="323"/>
      <c r="J404" s="323"/>
      <c r="K404" s="323"/>
      <c r="L404" s="324"/>
    </row>
    <row r="405" spans="1:12" x14ac:dyDescent="0.25">
      <c r="A405" s="333">
        <v>47395</v>
      </c>
      <c r="B405" s="324"/>
      <c r="C405" s="348"/>
      <c r="D405" s="337"/>
      <c r="E405" s="342"/>
      <c r="F405" s="323"/>
      <c r="G405" s="342"/>
      <c r="H405" s="323"/>
      <c r="I405" s="323"/>
      <c r="J405" s="323"/>
      <c r="K405" s="323"/>
      <c r="L405" s="324"/>
    </row>
    <row r="406" spans="1:12" x14ac:dyDescent="0.25">
      <c r="A406" s="333">
        <v>47396</v>
      </c>
      <c r="B406" s="324"/>
      <c r="C406" s="348"/>
      <c r="D406" s="337"/>
      <c r="E406" s="342"/>
      <c r="F406" s="323"/>
      <c r="G406" s="342"/>
      <c r="H406" s="323"/>
      <c r="I406" s="323"/>
      <c r="J406" s="323"/>
      <c r="K406" s="323"/>
      <c r="L406" s="324"/>
    </row>
    <row r="407" spans="1:12" x14ac:dyDescent="0.25">
      <c r="A407" s="333">
        <v>47397</v>
      </c>
      <c r="B407" s="324"/>
      <c r="C407" s="348"/>
      <c r="D407" s="337"/>
      <c r="E407" s="342"/>
      <c r="F407" s="323"/>
      <c r="G407" s="342"/>
      <c r="H407" s="323"/>
      <c r="I407" s="323"/>
      <c r="J407" s="323"/>
      <c r="K407" s="323"/>
      <c r="L407" s="324"/>
    </row>
    <row r="408" spans="1:12" x14ac:dyDescent="0.25">
      <c r="A408" s="333">
        <v>47398</v>
      </c>
      <c r="B408" s="324"/>
      <c r="C408" s="348"/>
      <c r="D408" s="337"/>
      <c r="E408" s="342"/>
      <c r="F408" s="323"/>
      <c r="G408" s="342"/>
      <c r="H408" s="323"/>
      <c r="I408" s="323"/>
      <c r="J408" s="323"/>
      <c r="K408" s="323"/>
      <c r="L408" s="324"/>
    </row>
    <row r="409" spans="1:12" x14ac:dyDescent="0.25">
      <c r="A409" s="333">
        <v>47423</v>
      </c>
      <c r="B409" s="324"/>
      <c r="C409" s="348"/>
      <c r="D409" s="337"/>
      <c r="E409" s="342"/>
      <c r="F409" s="323"/>
      <c r="G409" s="342"/>
      <c r="H409" s="323"/>
      <c r="I409" s="323"/>
      <c r="J409" s="323"/>
      <c r="K409" s="323"/>
      <c r="L409" s="324"/>
    </row>
    <row r="410" spans="1:12" x14ac:dyDescent="0.25">
      <c r="A410" s="333">
        <v>47424</v>
      </c>
      <c r="B410" s="324"/>
      <c r="C410" s="348"/>
      <c r="D410" s="337"/>
      <c r="E410" s="342"/>
      <c r="F410" s="323"/>
      <c r="G410" s="342"/>
      <c r="H410" s="323"/>
      <c r="I410" s="323"/>
      <c r="J410" s="323"/>
      <c r="K410" s="323"/>
      <c r="L410" s="324"/>
    </row>
    <row r="411" spans="1:12" x14ac:dyDescent="0.25">
      <c r="A411" s="333">
        <v>47425</v>
      </c>
      <c r="B411" s="324"/>
      <c r="C411" s="348"/>
      <c r="D411" s="337"/>
      <c r="E411" s="342"/>
      <c r="F411" s="323"/>
      <c r="G411" s="342"/>
      <c r="H411" s="323"/>
      <c r="I411" s="323"/>
      <c r="J411" s="323"/>
      <c r="K411" s="323"/>
      <c r="L411" s="324"/>
    </row>
    <row r="412" spans="1:12" x14ac:dyDescent="0.25">
      <c r="A412" s="333">
        <v>47426</v>
      </c>
      <c r="B412" s="324"/>
      <c r="C412" s="348"/>
      <c r="D412" s="337"/>
      <c r="E412" s="342"/>
      <c r="F412" s="323"/>
      <c r="G412" s="342"/>
      <c r="H412" s="323"/>
      <c r="I412" s="323"/>
      <c r="J412" s="323"/>
      <c r="K412" s="323"/>
      <c r="L412" s="324"/>
    </row>
    <row r="413" spans="1:12" x14ac:dyDescent="0.25">
      <c r="A413" s="333">
        <v>47427</v>
      </c>
      <c r="B413" s="324"/>
      <c r="C413" s="348"/>
      <c r="D413" s="337"/>
      <c r="E413" s="342"/>
      <c r="F413" s="323"/>
      <c r="G413" s="342"/>
      <c r="H413" s="323"/>
      <c r="I413" s="323"/>
      <c r="J413" s="323"/>
      <c r="K413" s="323"/>
      <c r="L413" s="324"/>
    </row>
    <row r="414" spans="1:12" x14ac:dyDescent="0.25">
      <c r="A414" s="333">
        <v>47428</v>
      </c>
      <c r="B414" s="324"/>
      <c r="C414" s="348"/>
      <c r="D414" s="337"/>
      <c r="E414" s="342"/>
      <c r="F414" s="323"/>
      <c r="G414" s="342"/>
      <c r="H414" s="323"/>
      <c r="I414" s="323"/>
      <c r="J414" s="323"/>
      <c r="K414" s="323"/>
      <c r="L414" s="324"/>
    </row>
    <row r="415" spans="1:12" x14ac:dyDescent="0.25">
      <c r="A415" s="333">
        <v>47429</v>
      </c>
      <c r="B415" s="324"/>
      <c r="C415" s="348"/>
      <c r="D415" s="337"/>
      <c r="E415" s="342"/>
      <c r="F415" s="323"/>
      <c r="G415" s="342"/>
      <c r="H415" s="323"/>
      <c r="I415" s="323"/>
      <c r="J415" s="323"/>
      <c r="K415" s="323"/>
      <c r="L415" s="324"/>
    </row>
    <row r="416" spans="1:12" x14ac:dyDescent="0.25">
      <c r="A416" s="333">
        <v>47453</v>
      </c>
      <c r="B416" s="324"/>
      <c r="C416" s="348"/>
      <c r="D416" s="337"/>
      <c r="E416" s="342"/>
      <c r="F416" s="323"/>
      <c r="G416" s="342"/>
      <c r="H416" s="323"/>
      <c r="I416" s="323"/>
      <c r="J416" s="323"/>
      <c r="K416" s="323"/>
      <c r="L416" s="324"/>
    </row>
    <row r="417" spans="1:12" x14ac:dyDescent="0.25">
      <c r="A417" s="333">
        <v>47454</v>
      </c>
      <c r="B417" s="324"/>
      <c r="C417" s="348"/>
      <c r="D417" s="337"/>
      <c r="E417" s="346"/>
      <c r="F417" s="324"/>
      <c r="G417" s="346"/>
      <c r="H417" s="324"/>
      <c r="I417" s="324"/>
      <c r="J417" s="324"/>
      <c r="K417" s="324"/>
      <c r="L417" s="324"/>
    </row>
    <row r="418" spans="1:12" x14ac:dyDescent="0.25">
      <c r="A418" s="333">
        <v>47455</v>
      </c>
      <c r="B418" s="324"/>
      <c r="C418" s="348"/>
      <c r="D418" s="337"/>
      <c r="E418" s="346"/>
      <c r="F418" s="324"/>
      <c r="G418" s="346"/>
      <c r="H418" s="324"/>
      <c r="I418" s="324"/>
      <c r="J418" s="324"/>
      <c r="K418" s="324"/>
      <c r="L418" s="324"/>
    </row>
    <row r="419" spans="1:12" x14ac:dyDescent="0.25">
      <c r="A419" s="333">
        <v>47456</v>
      </c>
      <c r="B419" s="324"/>
      <c r="C419" s="348"/>
      <c r="D419" s="337"/>
      <c r="E419" s="346"/>
      <c r="F419" s="324"/>
      <c r="G419" s="346"/>
      <c r="H419" s="324"/>
      <c r="I419" s="324"/>
      <c r="J419" s="324"/>
      <c r="K419" s="324"/>
      <c r="L419" s="324"/>
    </row>
    <row r="420" spans="1:12" x14ac:dyDescent="0.25">
      <c r="A420" s="333">
        <v>47457</v>
      </c>
      <c r="B420" s="324"/>
      <c r="C420" s="348"/>
      <c r="D420" s="337"/>
      <c r="E420" s="346"/>
      <c r="F420" s="324"/>
      <c r="G420" s="346"/>
      <c r="H420" s="324"/>
      <c r="I420" s="324"/>
      <c r="J420" s="324"/>
      <c r="K420" s="324"/>
      <c r="L420" s="324"/>
    </row>
    <row r="421" spans="1:12" x14ac:dyDescent="0.25">
      <c r="A421" s="333">
        <v>47458</v>
      </c>
      <c r="B421" s="324"/>
      <c r="C421" s="348"/>
      <c r="D421" s="337"/>
      <c r="E421" s="346"/>
      <c r="F421" s="324"/>
      <c r="G421" s="346"/>
      <c r="H421" s="324"/>
      <c r="I421" s="324"/>
      <c r="J421" s="324"/>
      <c r="K421" s="324"/>
      <c r="L421" s="324"/>
    </row>
    <row r="422" spans="1:12" x14ac:dyDescent="0.25">
      <c r="A422" s="333">
        <v>47459</v>
      </c>
      <c r="B422" s="324"/>
      <c r="C422" s="348"/>
      <c r="D422" s="337"/>
      <c r="E422" s="346"/>
      <c r="F422" s="324"/>
      <c r="G422" s="346"/>
      <c r="H422" s="324"/>
      <c r="I422" s="324"/>
      <c r="J422" s="324"/>
      <c r="K422" s="324"/>
      <c r="L422" s="324"/>
    </row>
    <row r="423" spans="1:12" ht="15.75" hidden="1" thickBot="1" x14ac:dyDescent="0.3">
      <c r="A423" s="271" t="s">
        <v>251</v>
      </c>
      <c r="B423" s="256" t="e">
        <f>AVERAGE(B3:B422)</f>
        <v>#DIV/0!</v>
      </c>
      <c r="C423" s="334" t="e">
        <f t="shared" ref="C423:L423" si="0">AVERAGE(C3:C422)</f>
        <v>#DIV/0!</v>
      </c>
      <c r="D423" s="256" t="e">
        <f t="shared" si="0"/>
        <v>#DIV/0!</v>
      </c>
      <c r="E423" s="334" t="e">
        <f t="shared" si="0"/>
        <v>#DIV/0!</v>
      </c>
      <c r="F423" s="256" t="e">
        <f t="shared" si="0"/>
        <v>#DIV/0!</v>
      </c>
      <c r="G423" s="334" t="e">
        <f t="shared" si="0"/>
        <v>#DIV/0!</v>
      </c>
      <c r="H423" s="256" t="e">
        <f t="shared" si="0"/>
        <v>#DIV/0!</v>
      </c>
      <c r="I423" s="256" t="e">
        <f t="shared" si="0"/>
        <v>#DIV/0!</v>
      </c>
      <c r="J423" s="256" t="e">
        <f t="shared" si="0"/>
        <v>#DIV/0!</v>
      </c>
      <c r="K423" s="256" t="e">
        <f t="shared" si="0"/>
        <v>#DIV/0!</v>
      </c>
      <c r="L423" s="256" t="e">
        <f t="shared" si="0"/>
        <v>#DIV/0!</v>
      </c>
    </row>
    <row r="424" spans="1:12" ht="15.75" hidden="1" thickBot="1" x14ac:dyDescent="0.3">
      <c r="A424" s="271" t="s">
        <v>252</v>
      </c>
      <c r="B424" s="256">
        <f>SUM(B3:B422)</f>
        <v>0</v>
      </c>
      <c r="C424" s="334">
        <f t="shared" ref="C424:L424" si="1">SUM(C3:C422)</f>
        <v>0</v>
      </c>
      <c r="D424" s="256">
        <f t="shared" si="1"/>
        <v>0</v>
      </c>
      <c r="E424" s="334">
        <f t="shared" si="1"/>
        <v>0</v>
      </c>
      <c r="F424" s="256">
        <f t="shared" si="1"/>
        <v>0</v>
      </c>
      <c r="G424" s="334">
        <f t="shared" si="1"/>
        <v>0</v>
      </c>
      <c r="H424" s="256">
        <f t="shared" si="1"/>
        <v>0</v>
      </c>
      <c r="I424" s="256">
        <f t="shared" si="1"/>
        <v>0</v>
      </c>
      <c r="J424" s="256">
        <f t="shared" si="1"/>
        <v>0</v>
      </c>
      <c r="K424" s="256">
        <f t="shared" si="1"/>
        <v>0</v>
      </c>
      <c r="L424" s="256">
        <f t="shared" si="1"/>
        <v>0</v>
      </c>
    </row>
  </sheetData>
  <sheetProtection algorithmName="SHA-512" hashValue="bf4TPa3FlJJytgpH3oPFl/2YreGeEOsgEiK+g+1z8MwI7JwaU3oFVMspgY6yBDop3BzxnRKsUT2VzRQiJPfScg==" saltValue="Pd6aBLht0PcfMSGSjBnUjw==" spinCount="100000" sheet="1" objects="1" scenarios="1"/>
  <mergeCells count="1">
    <mergeCell ref="A1:L1"/>
  </mergeCells>
  <conditionalFormatting sqref="D3:D422">
    <cfRule type="containsText" dxfId="215" priority="6" operator="containsText" text="4. stále prebieha">
      <formula>NOT(ISERROR(SEARCH("4. stále prebieha",D3)))</formula>
    </cfRule>
    <cfRule type="containsText" dxfId="214" priority="7" operator="containsText" text="4. stále prebieha ">
      <formula>NOT(ISERROR(SEARCH("4. stále prebieha ",D3)))</formula>
    </cfRule>
    <cfRule type="containsText" dxfId="213" priority="8" operator="containsText" text="4. stále prebieha ">
      <formula>NOT(ISERROR(SEARCH("4. stále prebieha ",D3)))</formula>
    </cfRule>
    <cfRule type="containsText" dxfId="212" priority="9" operator="containsText" text="3. nenaplnené">
      <formula>NOT(ISERROR(SEARCH("3. nenaplnené",D3)))</formula>
    </cfRule>
    <cfRule type="cellIs" dxfId="211" priority="10" operator="equal">
      <formula>"2. čiastočne naplnené"</formula>
    </cfRule>
    <cfRule type="containsText" dxfId="210" priority="11" operator="containsText" text="1. naplnené">
      <formula>NOT(ISERROR(SEARCH("1. naplnené",D3)))</formula>
    </cfRule>
  </conditionalFormatting>
  <conditionalFormatting sqref="F3:F422">
    <cfRule type="containsText" dxfId="209" priority="5" operator="containsText" text="1. naplnené ">
      <formula>NOT(ISERROR(SEARCH("1. naplnené ",F3)))</formula>
    </cfRule>
  </conditionalFormatting>
  <conditionalFormatting sqref="D3:D422 F3:F422">
    <cfRule type="containsText" dxfId="208" priority="1" operator="containsText" text="4. stále prebieha">
      <formula>NOT(ISERROR(SEARCH("4. stále prebieha",D3)))</formula>
    </cfRule>
  </conditionalFormatting>
  <conditionalFormatting sqref="F3:F422 D3:D422">
    <cfRule type="containsText" dxfId="207" priority="2" operator="containsText" text="3. nenaplnené">
      <formula>NOT(ISERROR(SEARCH("3. nenaplnené",D3)))</formula>
    </cfRule>
    <cfRule type="containsText" dxfId="206" priority="3" operator="containsText" text="2. čiastočne naplnené">
      <formula>NOT(ISERROR(SEARCH("2. čiastočne naplnené",D3)))</formula>
    </cfRule>
    <cfRule type="containsText" dxfId="205" priority="4" operator="containsText" text="1. naplnené">
      <formula>NOT(ISERROR(SEARCH("1. naplnené",D3)))</formula>
    </cfRule>
  </conditionalFormatting>
  <dataValidations count="2">
    <dataValidation type="whole" allowBlank="1" showInputMessage="1" showErrorMessage="1" sqref="I3:K422">
      <formula1>0</formula1>
      <formula2>10000000</formula2>
    </dataValidation>
    <dataValidation type="whole" allowBlank="1" showInputMessage="1" showErrorMessage="1" sqref="H3:H422">
      <formula1>1</formula1>
      <formula2>1000000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pomocne_nove!$A$1:$A$10</xm:f>
          </x14:formula1>
          <xm:sqref>B3:B422</xm:sqref>
        </x14:dataValidation>
        <x14:dataValidation type="list" allowBlank="1" showInputMessage="1" showErrorMessage="1">
          <x14:formula1>
            <xm:f>'pomocné zoznamy'!$N$2:$N$8</xm:f>
          </x14:formula1>
          <xm:sqref>C3:C422</xm:sqref>
        </x14:dataValidation>
        <x14:dataValidation type="list" allowBlank="1" showInputMessage="1" showErrorMessage="1">
          <x14:formula1>
            <xm:f>'pomocné zoznamy'!$O$2:$O$5</xm:f>
          </x14:formula1>
          <xm:sqref>D3:D422 F3:F422</xm:sqref>
        </x14:dataValidation>
        <x14:dataValidation type="list" allowBlank="1" showInputMessage="1" showErrorMessage="1">
          <x14:formula1>
            <xm:f>'pomocné zoznamy'!$R$2:$R$18</xm:f>
          </x14:formula1>
          <xm:sqref>L3:L422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theme="0"/>
  </sheetPr>
  <dimension ref="B1:T103"/>
  <sheetViews>
    <sheetView topLeftCell="H1" workbookViewId="0">
      <selection activeCell="N18" sqref="N18"/>
    </sheetView>
  </sheetViews>
  <sheetFormatPr defaultRowHeight="15" x14ac:dyDescent="0.25"/>
  <cols>
    <col min="3" max="3" width="25.42578125" bestFit="1" customWidth="1"/>
    <col min="4" max="4" width="35.5703125" bestFit="1" customWidth="1"/>
    <col min="6" max="6" width="18" bestFit="1" customWidth="1"/>
    <col min="7" max="7" width="26.140625" bestFit="1" customWidth="1"/>
    <col min="8" max="8" width="28.5703125" bestFit="1" customWidth="1"/>
    <col min="9" max="9" width="17.42578125" customWidth="1"/>
    <col min="10" max="10" width="17" customWidth="1"/>
    <col min="14" max="14" width="46.5703125" customWidth="1"/>
    <col min="15" max="15" width="20.42578125" customWidth="1"/>
    <col min="19" max="19" width="21.42578125" customWidth="1"/>
    <col min="20" max="20" width="19.85546875" customWidth="1"/>
  </cols>
  <sheetData>
    <row r="1" spans="2:20" x14ac:dyDescent="0.25">
      <c r="L1">
        <v>0</v>
      </c>
      <c r="M1">
        <v>0</v>
      </c>
    </row>
    <row r="2" spans="2:20" x14ac:dyDescent="0.25">
      <c r="I2" t="s">
        <v>203</v>
      </c>
      <c r="J2" t="s">
        <v>204</v>
      </c>
      <c r="L2">
        <v>1</v>
      </c>
      <c r="M2">
        <v>1</v>
      </c>
      <c r="N2" t="s">
        <v>241</v>
      </c>
      <c r="O2" t="s">
        <v>246</v>
      </c>
      <c r="P2">
        <v>0</v>
      </c>
      <c r="Q2">
        <v>0</v>
      </c>
      <c r="R2">
        <v>0</v>
      </c>
      <c r="S2" t="s">
        <v>262</v>
      </c>
      <c r="T2" t="s">
        <v>262</v>
      </c>
    </row>
    <row r="3" spans="2:20" x14ac:dyDescent="0.25">
      <c r="B3" t="s">
        <v>87</v>
      </c>
      <c r="C3" t="s">
        <v>89</v>
      </c>
      <c r="D3" t="s">
        <v>91</v>
      </c>
      <c r="E3" t="s">
        <v>94</v>
      </c>
      <c r="F3" t="s">
        <v>96</v>
      </c>
      <c r="G3" t="s">
        <v>287</v>
      </c>
      <c r="H3" t="s">
        <v>106</v>
      </c>
      <c r="I3" s="14">
        <v>45658</v>
      </c>
      <c r="J3" s="14">
        <v>45658</v>
      </c>
      <c r="L3">
        <v>2</v>
      </c>
      <c r="M3">
        <v>2</v>
      </c>
      <c r="N3" t="s">
        <v>242</v>
      </c>
      <c r="O3" t="s">
        <v>247</v>
      </c>
      <c r="P3">
        <v>1</v>
      </c>
      <c r="Q3">
        <v>1</v>
      </c>
      <c r="R3">
        <v>1</v>
      </c>
      <c r="S3" s="14">
        <v>45658</v>
      </c>
      <c r="T3" s="14">
        <v>45658</v>
      </c>
    </row>
    <row r="4" spans="2:20" x14ac:dyDescent="0.25">
      <c r="B4" t="s">
        <v>88</v>
      </c>
      <c r="C4" t="s">
        <v>90</v>
      </c>
      <c r="D4" t="s">
        <v>92</v>
      </c>
      <c r="E4" t="s">
        <v>95</v>
      </c>
      <c r="F4" t="s">
        <v>97</v>
      </c>
      <c r="G4" t="s">
        <v>101</v>
      </c>
      <c r="H4" t="s">
        <v>107</v>
      </c>
      <c r="I4" s="14">
        <v>45689</v>
      </c>
      <c r="J4" s="14">
        <v>45689</v>
      </c>
      <c r="L4">
        <v>3</v>
      </c>
      <c r="M4">
        <v>3</v>
      </c>
      <c r="N4" t="s">
        <v>166</v>
      </c>
      <c r="O4" t="s">
        <v>248</v>
      </c>
      <c r="P4">
        <v>2</v>
      </c>
      <c r="Q4">
        <v>2</v>
      </c>
      <c r="R4">
        <v>2</v>
      </c>
      <c r="S4" s="14">
        <v>45689</v>
      </c>
      <c r="T4" s="14">
        <v>45689</v>
      </c>
    </row>
    <row r="5" spans="2:20" x14ac:dyDescent="0.25">
      <c r="D5" t="s">
        <v>93</v>
      </c>
      <c r="F5" t="s">
        <v>98</v>
      </c>
      <c r="G5" t="s">
        <v>102</v>
      </c>
      <c r="H5" t="s">
        <v>108</v>
      </c>
      <c r="I5" s="14">
        <v>45717</v>
      </c>
      <c r="J5" s="14">
        <v>45717</v>
      </c>
      <c r="L5">
        <v>4</v>
      </c>
      <c r="M5">
        <v>4</v>
      </c>
      <c r="N5" t="s">
        <v>178</v>
      </c>
      <c r="O5" t="s">
        <v>249</v>
      </c>
      <c r="P5">
        <v>3</v>
      </c>
      <c r="Q5">
        <v>3</v>
      </c>
      <c r="R5">
        <v>3</v>
      </c>
      <c r="S5" s="14">
        <v>45717</v>
      </c>
      <c r="T5" s="14">
        <v>45717</v>
      </c>
    </row>
    <row r="6" spans="2:20" x14ac:dyDescent="0.25">
      <c r="F6" t="s">
        <v>99</v>
      </c>
      <c r="G6" t="s">
        <v>103</v>
      </c>
      <c r="H6" t="s">
        <v>109</v>
      </c>
      <c r="I6" s="14">
        <v>45748</v>
      </c>
      <c r="J6" s="14">
        <v>45748</v>
      </c>
      <c r="L6">
        <v>5</v>
      </c>
      <c r="M6">
        <v>5</v>
      </c>
      <c r="N6" t="s">
        <v>243</v>
      </c>
      <c r="P6">
        <v>4</v>
      </c>
      <c r="Q6">
        <v>4</v>
      </c>
      <c r="R6">
        <v>4</v>
      </c>
      <c r="S6" s="14">
        <v>45748</v>
      </c>
      <c r="T6" s="14">
        <v>45748</v>
      </c>
    </row>
    <row r="7" spans="2:20" x14ac:dyDescent="0.25">
      <c r="F7" t="s">
        <v>100</v>
      </c>
      <c r="G7" t="s">
        <v>104</v>
      </c>
      <c r="H7" t="s">
        <v>113</v>
      </c>
      <c r="I7" s="14">
        <v>45778</v>
      </c>
      <c r="J7" s="14">
        <v>45778</v>
      </c>
      <c r="L7">
        <v>6</v>
      </c>
      <c r="M7">
        <v>6</v>
      </c>
      <c r="N7" t="s">
        <v>244</v>
      </c>
      <c r="P7">
        <v>5</v>
      </c>
      <c r="Q7">
        <v>5</v>
      </c>
      <c r="R7">
        <v>5</v>
      </c>
      <c r="S7" s="14">
        <v>45778</v>
      </c>
      <c r="T7" s="14">
        <v>45778</v>
      </c>
    </row>
    <row r="8" spans="2:20" x14ac:dyDescent="0.25">
      <c r="G8" t="s">
        <v>105</v>
      </c>
      <c r="H8" t="s">
        <v>110</v>
      </c>
      <c r="I8" s="14">
        <v>45809</v>
      </c>
      <c r="J8" s="14">
        <v>45809</v>
      </c>
      <c r="L8">
        <v>7</v>
      </c>
      <c r="M8">
        <v>7</v>
      </c>
      <c r="N8" t="s">
        <v>245</v>
      </c>
      <c r="P8">
        <v>6</v>
      </c>
      <c r="Q8">
        <v>6</v>
      </c>
      <c r="R8">
        <v>6</v>
      </c>
      <c r="S8" s="14">
        <v>45809</v>
      </c>
      <c r="T8" s="14">
        <v>45809</v>
      </c>
    </row>
    <row r="9" spans="2:20" x14ac:dyDescent="0.25">
      <c r="G9" t="s">
        <v>28</v>
      </c>
      <c r="H9" t="s">
        <v>111</v>
      </c>
      <c r="I9" s="14">
        <v>45839</v>
      </c>
      <c r="J9" s="14">
        <v>45839</v>
      </c>
      <c r="L9">
        <v>8</v>
      </c>
      <c r="M9">
        <v>8</v>
      </c>
      <c r="P9">
        <v>7</v>
      </c>
      <c r="Q9">
        <v>7</v>
      </c>
      <c r="R9">
        <v>7</v>
      </c>
      <c r="S9" s="14">
        <v>45839</v>
      </c>
      <c r="T9" s="14">
        <v>45839</v>
      </c>
    </row>
    <row r="10" spans="2:20" x14ac:dyDescent="0.25">
      <c r="G10" t="s">
        <v>20</v>
      </c>
      <c r="H10" t="s">
        <v>112</v>
      </c>
      <c r="I10" s="14">
        <v>45870</v>
      </c>
      <c r="J10" s="14">
        <v>45870</v>
      </c>
      <c r="L10">
        <v>9</v>
      </c>
      <c r="M10">
        <v>9</v>
      </c>
      <c r="P10">
        <v>8</v>
      </c>
      <c r="Q10">
        <v>8</v>
      </c>
      <c r="R10">
        <v>8</v>
      </c>
      <c r="S10" s="14">
        <v>45870</v>
      </c>
      <c r="T10" s="14">
        <v>45870</v>
      </c>
    </row>
    <row r="11" spans="2:20" x14ac:dyDescent="0.25">
      <c r="G11" t="s">
        <v>233</v>
      </c>
      <c r="I11" s="14">
        <v>45901</v>
      </c>
      <c r="J11" s="14">
        <v>45901</v>
      </c>
      <c r="L11">
        <v>10</v>
      </c>
      <c r="M11">
        <v>10</v>
      </c>
      <c r="P11">
        <v>9</v>
      </c>
      <c r="Q11">
        <v>9</v>
      </c>
      <c r="R11">
        <v>9</v>
      </c>
      <c r="S11" s="14">
        <v>45901</v>
      </c>
      <c r="T11" s="14">
        <v>45901</v>
      </c>
    </row>
    <row r="12" spans="2:20" x14ac:dyDescent="0.25">
      <c r="G12" t="s">
        <v>232</v>
      </c>
      <c r="I12" s="14">
        <v>45931</v>
      </c>
      <c r="J12" s="14">
        <v>45931</v>
      </c>
      <c r="L12">
        <v>11</v>
      </c>
      <c r="M12" s="18" t="s">
        <v>911</v>
      </c>
      <c r="P12">
        <v>10</v>
      </c>
      <c r="Q12">
        <v>10</v>
      </c>
      <c r="R12">
        <v>10</v>
      </c>
      <c r="S12" s="14">
        <v>45931</v>
      </c>
      <c r="T12" s="14">
        <v>45931</v>
      </c>
    </row>
    <row r="13" spans="2:20" x14ac:dyDescent="0.25">
      <c r="I13" s="14">
        <v>45962</v>
      </c>
      <c r="J13" s="14">
        <v>45962</v>
      </c>
      <c r="L13">
        <v>12</v>
      </c>
      <c r="P13">
        <v>11</v>
      </c>
      <c r="Q13">
        <v>11</v>
      </c>
      <c r="R13">
        <v>11</v>
      </c>
      <c r="S13" s="14">
        <v>45962</v>
      </c>
      <c r="T13" s="14">
        <v>45962</v>
      </c>
    </row>
    <row r="14" spans="2:20" x14ac:dyDescent="0.25">
      <c r="I14" s="14">
        <v>45992</v>
      </c>
      <c r="J14" s="14">
        <v>45992</v>
      </c>
      <c r="L14">
        <v>13</v>
      </c>
      <c r="P14">
        <v>12</v>
      </c>
      <c r="Q14">
        <v>12</v>
      </c>
      <c r="R14">
        <v>12</v>
      </c>
      <c r="S14" s="14">
        <v>45992</v>
      </c>
      <c r="T14" s="14">
        <v>45992</v>
      </c>
    </row>
    <row r="15" spans="2:20" x14ac:dyDescent="0.25">
      <c r="I15" s="14">
        <v>46023</v>
      </c>
      <c r="J15" s="14">
        <v>46023</v>
      </c>
      <c r="L15">
        <v>14</v>
      </c>
      <c r="P15">
        <v>13</v>
      </c>
      <c r="Q15">
        <v>13</v>
      </c>
      <c r="R15">
        <v>13</v>
      </c>
      <c r="S15" s="14">
        <v>46023</v>
      </c>
      <c r="T15" s="14">
        <v>46023</v>
      </c>
    </row>
    <row r="16" spans="2:20" x14ac:dyDescent="0.25">
      <c r="I16" s="14">
        <v>46054</v>
      </c>
      <c r="J16" s="14">
        <v>46054</v>
      </c>
      <c r="L16">
        <v>15</v>
      </c>
      <c r="P16">
        <v>14</v>
      </c>
      <c r="Q16">
        <v>14</v>
      </c>
      <c r="R16">
        <v>14</v>
      </c>
      <c r="S16" s="14">
        <v>46054</v>
      </c>
      <c r="T16" s="14">
        <v>46054</v>
      </c>
    </row>
    <row r="17" spans="9:20" x14ac:dyDescent="0.25">
      <c r="I17" s="14">
        <v>46082</v>
      </c>
      <c r="J17" s="14">
        <v>46082</v>
      </c>
      <c r="L17">
        <v>16</v>
      </c>
      <c r="P17">
        <v>15</v>
      </c>
      <c r="Q17">
        <v>15</v>
      </c>
      <c r="R17">
        <v>15</v>
      </c>
      <c r="S17" s="14">
        <v>46082</v>
      </c>
      <c r="T17" s="14">
        <v>46082</v>
      </c>
    </row>
    <row r="18" spans="9:20" x14ac:dyDescent="0.25">
      <c r="I18" s="14">
        <v>46113</v>
      </c>
      <c r="J18" s="14">
        <v>46113</v>
      </c>
      <c r="L18">
        <v>17</v>
      </c>
      <c r="P18">
        <v>16</v>
      </c>
      <c r="Q18">
        <v>16</v>
      </c>
      <c r="R18" s="18" t="s">
        <v>254</v>
      </c>
      <c r="S18" s="14">
        <v>46113</v>
      </c>
      <c r="T18" s="14">
        <v>46113</v>
      </c>
    </row>
    <row r="19" spans="9:20" x14ac:dyDescent="0.25">
      <c r="I19" s="14">
        <v>46143</v>
      </c>
      <c r="J19" s="14">
        <v>46143</v>
      </c>
      <c r="L19">
        <v>18</v>
      </c>
      <c r="P19">
        <v>17</v>
      </c>
      <c r="Q19">
        <v>17</v>
      </c>
      <c r="S19" s="14">
        <v>46143</v>
      </c>
      <c r="T19" s="14">
        <v>46143</v>
      </c>
    </row>
    <row r="20" spans="9:20" x14ac:dyDescent="0.25">
      <c r="I20" s="14">
        <v>46174</v>
      </c>
      <c r="J20" s="14">
        <v>46174</v>
      </c>
      <c r="L20">
        <v>19</v>
      </c>
      <c r="P20">
        <v>18</v>
      </c>
      <c r="Q20">
        <v>18</v>
      </c>
      <c r="S20" s="14">
        <v>46174</v>
      </c>
      <c r="T20" s="14">
        <v>46174</v>
      </c>
    </row>
    <row r="21" spans="9:20" x14ac:dyDescent="0.25">
      <c r="I21" s="14">
        <v>46204</v>
      </c>
      <c r="J21" s="14">
        <v>46204</v>
      </c>
      <c r="L21">
        <v>20</v>
      </c>
      <c r="P21">
        <v>19</v>
      </c>
      <c r="Q21">
        <v>19</v>
      </c>
      <c r="S21" s="14">
        <v>46204</v>
      </c>
      <c r="T21" s="14">
        <v>46204</v>
      </c>
    </row>
    <row r="22" spans="9:20" x14ac:dyDescent="0.25">
      <c r="I22" s="14">
        <v>46235</v>
      </c>
      <c r="J22" s="14">
        <v>46235</v>
      </c>
      <c r="L22">
        <v>21</v>
      </c>
      <c r="P22">
        <v>20</v>
      </c>
      <c r="Q22">
        <v>20</v>
      </c>
      <c r="S22" s="14">
        <v>46235</v>
      </c>
      <c r="T22" s="14">
        <v>46235</v>
      </c>
    </row>
    <row r="23" spans="9:20" x14ac:dyDescent="0.25">
      <c r="I23" s="14">
        <v>46266</v>
      </c>
      <c r="J23" s="14">
        <v>46266</v>
      </c>
      <c r="L23">
        <v>22</v>
      </c>
      <c r="P23" s="18" t="s">
        <v>250</v>
      </c>
      <c r="Q23">
        <v>21</v>
      </c>
      <c r="S23" s="14">
        <v>46266</v>
      </c>
      <c r="T23" s="14">
        <v>46266</v>
      </c>
    </row>
    <row r="24" spans="9:20" x14ac:dyDescent="0.25">
      <c r="I24" s="14">
        <v>46296</v>
      </c>
      <c r="J24" s="14">
        <v>46296</v>
      </c>
      <c r="L24">
        <v>23</v>
      </c>
      <c r="Q24">
        <v>22</v>
      </c>
      <c r="S24" s="14">
        <v>46296</v>
      </c>
      <c r="T24" s="14">
        <v>46296</v>
      </c>
    </row>
    <row r="25" spans="9:20" x14ac:dyDescent="0.25">
      <c r="I25" s="14">
        <v>46327</v>
      </c>
      <c r="J25" s="14">
        <v>46327</v>
      </c>
      <c r="L25">
        <v>24</v>
      </c>
      <c r="Q25">
        <v>23</v>
      </c>
      <c r="S25" s="14">
        <v>46327</v>
      </c>
      <c r="T25" s="14">
        <v>46327</v>
      </c>
    </row>
    <row r="26" spans="9:20" x14ac:dyDescent="0.25">
      <c r="I26" s="14">
        <v>46357</v>
      </c>
      <c r="J26" s="14">
        <v>46357</v>
      </c>
      <c r="L26">
        <v>25</v>
      </c>
      <c r="Q26">
        <v>24</v>
      </c>
      <c r="S26" s="14">
        <v>46357</v>
      </c>
      <c r="T26" s="14">
        <v>46357</v>
      </c>
    </row>
    <row r="27" spans="9:20" x14ac:dyDescent="0.25">
      <c r="I27" s="14">
        <v>46388</v>
      </c>
      <c r="J27" s="14">
        <v>46388</v>
      </c>
      <c r="L27">
        <v>26</v>
      </c>
      <c r="Q27">
        <v>25</v>
      </c>
      <c r="S27" s="14">
        <v>46388</v>
      </c>
      <c r="T27" s="14">
        <v>46388</v>
      </c>
    </row>
    <row r="28" spans="9:20" x14ac:dyDescent="0.25">
      <c r="I28" s="14">
        <v>46419</v>
      </c>
      <c r="J28" s="14">
        <v>46419</v>
      </c>
      <c r="L28">
        <v>27</v>
      </c>
      <c r="Q28">
        <v>26</v>
      </c>
      <c r="S28" s="14">
        <v>46419</v>
      </c>
      <c r="T28" s="14">
        <v>46419</v>
      </c>
    </row>
    <row r="29" spans="9:20" x14ac:dyDescent="0.25">
      <c r="I29" s="14">
        <v>46447</v>
      </c>
      <c r="J29" s="14">
        <v>46447</v>
      </c>
      <c r="L29">
        <v>28</v>
      </c>
      <c r="Q29">
        <v>27</v>
      </c>
      <c r="S29" s="14">
        <v>46447</v>
      </c>
      <c r="T29" s="14">
        <v>46447</v>
      </c>
    </row>
    <row r="30" spans="9:20" x14ac:dyDescent="0.25">
      <c r="I30" s="14">
        <v>46478</v>
      </c>
      <c r="J30" s="14">
        <v>46478</v>
      </c>
      <c r="L30">
        <v>29</v>
      </c>
      <c r="Q30">
        <v>28</v>
      </c>
      <c r="S30" s="14">
        <v>46478</v>
      </c>
      <c r="T30" s="14">
        <v>46478</v>
      </c>
    </row>
    <row r="31" spans="9:20" x14ac:dyDescent="0.25">
      <c r="I31" s="14">
        <v>46508</v>
      </c>
      <c r="J31" s="14">
        <v>46508</v>
      </c>
      <c r="L31">
        <v>30</v>
      </c>
      <c r="Q31">
        <v>29</v>
      </c>
      <c r="S31" s="14">
        <v>46508</v>
      </c>
      <c r="T31" s="14">
        <v>46508</v>
      </c>
    </row>
    <row r="32" spans="9:20" x14ac:dyDescent="0.25">
      <c r="I32" s="14">
        <v>46539</v>
      </c>
      <c r="J32" s="14">
        <v>46539</v>
      </c>
      <c r="L32" s="18" t="s">
        <v>240</v>
      </c>
      <c r="Q32">
        <v>30</v>
      </c>
      <c r="S32" s="14">
        <v>46539</v>
      </c>
      <c r="T32" s="14">
        <v>46539</v>
      </c>
    </row>
    <row r="33" spans="9:20" x14ac:dyDescent="0.25">
      <c r="I33" s="14">
        <v>46569</v>
      </c>
      <c r="J33" s="14">
        <v>46569</v>
      </c>
      <c r="Q33">
        <v>31</v>
      </c>
      <c r="S33" s="14">
        <v>46569</v>
      </c>
      <c r="T33" s="14">
        <v>46569</v>
      </c>
    </row>
    <row r="34" spans="9:20" x14ac:dyDescent="0.25">
      <c r="I34" s="14">
        <v>46600</v>
      </c>
      <c r="J34" s="14">
        <v>46600</v>
      </c>
      <c r="Q34">
        <v>32</v>
      </c>
      <c r="S34" s="14">
        <v>46600</v>
      </c>
      <c r="T34" s="14">
        <v>46600</v>
      </c>
    </row>
    <row r="35" spans="9:20" x14ac:dyDescent="0.25">
      <c r="I35" s="14">
        <v>46631</v>
      </c>
      <c r="J35" s="14">
        <v>46631</v>
      </c>
      <c r="Q35">
        <v>33</v>
      </c>
      <c r="S35" s="14">
        <v>46631</v>
      </c>
      <c r="T35" s="14">
        <v>46631</v>
      </c>
    </row>
    <row r="36" spans="9:20" x14ac:dyDescent="0.25">
      <c r="I36" s="14">
        <v>46661</v>
      </c>
      <c r="J36" s="14">
        <v>46661</v>
      </c>
      <c r="Q36">
        <v>34</v>
      </c>
      <c r="S36" s="14">
        <v>46661</v>
      </c>
      <c r="T36" s="14">
        <v>46661</v>
      </c>
    </row>
    <row r="37" spans="9:20" x14ac:dyDescent="0.25">
      <c r="I37" s="14">
        <v>46692</v>
      </c>
      <c r="J37" s="14">
        <v>46692</v>
      </c>
      <c r="Q37">
        <v>35</v>
      </c>
      <c r="S37" s="14">
        <v>46692</v>
      </c>
      <c r="T37" s="14">
        <v>46692</v>
      </c>
    </row>
    <row r="38" spans="9:20" x14ac:dyDescent="0.25">
      <c r="I38" s="14">
        <v>46722</v>
      </c>
      <c r="J38" s="14">
        <v>46722</v>
      </c>
      <c r="Q38">
        <v>36</v>
      </c>
      <c r="S38" s="14">
        <v>46722</v>
      </c>
      <c r="T38" s="14">
        <v>46722</v>
      </c>
    </row>
    <row r="39" spans="9:20" x14ac:dyDescent="0.25">
      <c r="I39" s="14">
        <v>46753</v>
      </c>
      <c r="J39" s="14">
        <v>46753</v>
      </c>
      <c r="Q39">
        <v>37</v>
      </c>
      <c r="S39" s="14">
        <v>46753</v>
      </c>
      <c r="T39" s="14">
        <v>46753</v>
      </c>
    </row>
    <row r="40" spans="9:20" x14ac:dyDescent="0.25">
      <c r="I40" s="14">
        <v>46784</v>
      </c>
      <c r="J40" s="14">
        <v>46784</v>
      </c>
      <c r="Q40">
        <v>38</v>
      </c>
      <c r="S40" s="14">
        <v>46784</v>
      </c>
      <c r="T40" s="14">
        <v>46784</v>
      </c>
    </row>
    <row r="41" spans="9:20" x14ac:dyDescent="0.25">
      <c r="I41" s="14">
        <v>46813</v>
      </c>
      <c r="J41" s="14">
        <v>46813</v>
      </c>
      <c r="Q41">
        <v>39</v>
      </c>
      <c r="S41" s="14">
        <v>46813</v>
      </c>
      <c r="T41" s="14">
        <v>46813</v>
      </c>
    </row>
    <row r="42" spans="9:20" x14ac:dyDescent="0.25">
      <c r="I42" s="14">
        <v>46844</v>
      </c>
      <c r="J42" s="14">
        <v>46844</v>
      </c>
      <c r="Q42">
        <v>40</v>
      </c>
      <c r="S42" s="14">
        <v>46844</v>
      </c>
      <c r="T42" s="14">
        <v>46844</v>
      </c>
    </row>
    <row r="43" spans="9:20" x14ac:dyDescent="0.25">
      <c r="I43" s="14">
        <v>46874</v>
      </c>
      <c r="J43" s="14">
        <v>46874</v>
      </c>
      <c r="Q43">
        <v>41</v>
      </c>
      <c r="S43" s="14">
        <v>46874</v>
      </c>
      <c r="T43" s="14">
        <v>46874</v>
      </c>
    </row>
    <row r="44" spans="9:20" x14ac:dyDescent="0.25">
      <c r="I44" s="14">
        <v>46905</v>
      </c>
      <c r="J44" s="14">
        <v>46905</v>
      </c>
      <c r="Q44">
        <v>42</v>
      </c>
      <c r="S44" s="14">
        <v>46905</v>
      </c>
      <c r="T44" s="14">
        <v>46905</v>
      </c>
    </row>
    <row r="45" spans="9:20" x14ac:dyDescent="0.25">
      <c r="I45" s="14">
        <v>46935</v>
      </c>
      <c r="J45" s="14">
        <v>46935</v>
      </c>
      <c r="Q45">
        <v>43</v>
      </c>
      <c r="S45" s="14">
        <v>46935</v>
      </c>
      <c r="T45" s="14">
        <v>46935</v>
      </c>
    </row>
    <row r="46" spans="9:20" x14ac:dyDescent="0.25">
      <c r="I46" s="14">
        <v>46966</v>
      </c>
      <c r="J46" s="14">
        <v>46966</v>
      </c>
      <c r="Q46">
        <v>44</v>
      </c>
      <c r="S46" s="14">
        <v>46966</v>
      </c>
      <c r="T46" s="14">
        <v>46966</v>
      </c>
    </row>
    <row r="47" spans="9:20" x14ac:dyDescent="0.25">
      <c r="I47" s="14">
        <v>46997</v>
      </c>
      <c r="J47" s="14">
        <v>46997</v>
      </c>
      <c r="Q47">
        <v>45</v>
      </c>
      <c r="S47" s="14">
        <v>46997</v>
      </c>
      <c r="T47" s="14">
        <v>46997</v>
      </c>
    </row>
    <row r="48" spans="9:20" x14ac:dyDescent="0.25">
      <c r="I48" s="14">
        <v>47027</v>
      </c>
      <c r="J48" s="14">
        <v>47027</v>
      </c>
      <c r="Q48">
        <v>46</v>
      </c>
      <c r="S48" s="14">
        <v>47027</v>
      </c>
      <c r="T48" s="14">
        <v>47027</v>
      </c>
    </row>
    <row r="49" spans="9:20" x14ac:dyDescent="0.25">
      <c r="I49" s="14">
        <v>47058</v>
      </c>
      <c r="J49" s="14">
        <v>47058</v>
      </c>
      <c r="Q49">
        <v>47</v>
      </c>
      <c r="S49" s="14">
        <v>47058</v>
      </c>
      <c r="T49" s="14">
        <v>47058</v>
      </c>
    </row>
    <row r="50" spans="9:20" x14ac:dyDescent="0.25">
      <c r="I50" s="14">
        <v>47088</v>
      </c>
      <c r="J50" s="14">
        <v>47088</v>
      </c>
      <c r="Q50">
        <v>48</v>
      </c>
      <c r="S50" s="14">
        <v>47088</v>
      </c>
      <c r="T50" s="14">
        <v>47088</v>
      </c>
    </row>
    <row r="51" spans="9:20" x14ac:dyDescent="0.25">
      <c r="I51" s="14">
        <v>47119</v>
      </c>
      <c r="J51" s="14">
        <v>47119</v>
      </c>
      <c r="Q51">
        <v>49</v>
      </c>
      <c r="S51" s="14">
        <v>47119</v>
      </c>
      <c r="T51" s="14">
        <v>47119</v>
      </c>
    </row>
    <row r="52" spans="9:20" x14ac:dyDescent="0.25">
      <c r="I52" s="14">
        <v>47150</v>
      </c>
      <c r="J52" s="14">
        <v>47150</v>
      </c>
      <c r="Q52">
        <v>50</v>
      </c>
      <c r="S52" s="14">
        <v>47150</v>
      </c>
      <c r="T52" s="14">
        <v>47150</v>
      </c>
    </row>
    <row r="53" spans="9:20" x14ac:dyDescent="0.25">
      <c r="I53" s="14">
        <v>47178</v>
      </c>
      <c r="J53" s="14">
        <v>47178</v>
      </c>
      <c r="Q53">
        <v>51</v>
      </c>
      <c r="S53" s="14">
        <v>47178</v>
      </c>
      <c r="T53" s="14">
        <v>47178</v>
      </c>
    </row>
    <row r="54" spans="9:20" x14ac:dyDescent="0.25">
      <c r="I54" s="14">
        <v>47209</v>
      </c>
      <c r="J54" s="14">
        <v>47209</v>
      </c>
      <c r="Q54">
        <v>52</v>
      </c>
      <c r="S54" s="14">
        <v>47209</v>
      </c>
      <c r="T54" s="14">
        <v>47209</v>
      </c>
    </row>
    <row r="55" spans="9:20" x14ac:dyDescent="0.25">
      <c r="I55" s="14">
        <v>47239</v>
      </c>
      <c r="J55" s="14">
        <v>47239</v>
      </c>
      <c r="Q55">
        <v>53</v>
      </c>
      <c r="S55" s="14">
        <v>47239</v>
      </c>
      <c r="T55" s="14">
        <v>47239</v>
      </c>
    </row>
    <row r="56" spans="9:20" x14ac:dyDescent="0.25">
      <c r="I56" s="14">
        <v>47270</v>
      </c>
      <c r="J56" s="14">
        <v>47270</v>
      </c>
      <c r="Q56">
        <v>54</v>
      </c>
      <c r="S56" s="14">
        <v>47270</v>
      </c>
      <c r="T56" s="14">
        <v>47270</v>
      </c>
    </row>
    <row r="57" spans="9:20" x14ac:dyDescent="0.25">
      <c r="I57" s="14">
        <v>47300</v>
      </c>
      <c r="J57" s="14">
        <v>47300</v>
      </c>
      <c r="Q57">
        <v>55</v>
      </c>
      <c r="S57" s="14">
        <v>47300</v>
      </c>
      <c r="T57" s="14">
        <v>47300</v>
      </c>
    </row>
    <row r="58" spans="9:20" x14ac:dyDescent="0.25">
      <c r="I58" s="14">
        <v>47331</v>
      </c>
      <c r="J58" s="14">
        <v>47331</v>
      </c>
      <c r="Q58">
        <v>56</v>
      </c>
      <c r="S58" s="14">
        <v>47331</v>
      </c>
      <c r="T58" s="14">
        <v>47331</v>
      </c>
    </row>
    <row r="59" spans="9:20" x14ac:dyDescent="0.25">
      <c r="I59" s="14">
        <v>47362</v>
      </c>
      <c r="J59" s="14">
        <v>47362</v>
      </c>
      <c r="Q59">
        <v>57</v>
      </c>
      <c r="S59" s="14">
        <v>47362</v>
      </c>
      <c r="T59" s="14">
        <v>47362</v>
      </c>
    </row>
    <row r="60" spans="9:20" x14ac:dyDescent="0.25">
      <c r="I60" s="14">
        <v>47392</v>
      </c>
      <c r="J60" s="14">
        <v>47392</v>
      </c>
      <c r="Q60">
        <v>58</v>
      </c>
      <c r="S60" s="14">
        <v>47392</v>
      </c>
      <c r="T60" s="14">
        <v>47392</v>
      </c>
    </row>
    <row r="61" spans="9:20" x14ac:dyDescent="0.25">
      <c r="I61" s="14">
        <v>47423</v>
      </c>
      <c r="J61" s="14">
        <v>47423</v>
      </c>
      <c r="Q61">
        <v>59</v>
      </c>
      <c r="S61" s="14">
        <v>47423</v>
      </c>
      <c r="T61" s="14">
        <v>47423</v>
      </c>
    </row>
    <row r="62" spans="9:20" x14ac:dyDescent="0.25">
      <c r="I62" s="14">
        <v>47453</v>
      </c>
      <c r="J62" s="14">
        <v>47453</v>
      </c>
      <c r="Q62">
        <v>60</v>
      </c>
      <c r="S62" s="14">
        <v>47453</v>
      </c>
      <c r="T62" s="14">
        <v>47453</v>
      </c>
    </row>
    <row r="63" spans="9:20" x14ac:dyDescent="0.25">
      <c r="Q63">
        <v>61</v>
      </c>
    </row>
    <row r="64" spans="9:20" x14ac:dyDescent="0.25">
      <c r="Q64">
        <v>62</v>
      </c>
    </row>
    <row r="65" spans="17:17" x14ac:dyDescent="0.25">
      <c r="Q65">
        <v>63</v>
      </c>
    </row>
    <row r="66" spans="17:17" x14ac:dyDescent="0.25">
      <c r="Q66">
        <v>64</v>
      </c>
    </row>
    <row r="67" spans="17:17" x14ac:dyDescent="0.25">
      <c r="Q67">
        <v>65</v>
      </c>
    </row>
    <row r="68" spans="17:17" x14ac:dyDescent="0.25">
      <c r="Q68">
        <v>66</v>
      </c>
    </row>
    <row r="69" spans="17:17" x14ac:dyDescent="0.25">
      <c r="Q69">
        <v>67</v>
      </c>
    </row>
    <row r="70" spans="17:17" x14ac:dyDescent="0.25">
      <c r="Q70">
        <v>68</v>
      </c>
    </row>
    <row r="71" spans="17:17" x14ac:dyDescent="0.25">
      <c r="Q71">
        <v>69</v>
      </c>
    </row>
    <row r="72" spans="17:17" x14ac:dyDescent="0.25">
      <c r="Q72">
        <v>70</v>
      </c>
    </row>
    <row r="73" spans="17:17" x14ac:dyDescent="0.25">
      <c r="Q73">
        <v>71</v>
      </c>
    </row>
    <row r="74" spans="17:17" x14ac:dyDescent="0.25">
      <c r="Q74">
        <v>72</v>
      </c>
    </row>
    <row r="75" spans="17:17" x14ac:dyDescent="0.25">
      <c r="Q75">
        <v>73</v>
      </c>
    </row>
    <row r="76" spans="17:17" x14ac:dyDescent="0.25">
      <c r="Q76">
        <v>74</v>
      </c>
    </row>
    <row r="77" spans="17:17" x14ac:dyDescent="0.25">
      <c r="Q77">
        <v>75</v>
      </c>
    </row>
    <row r="78" spans="17:17" x14ac:dyDescent="0.25">
      <c r="Q78">
        <v>76</v>
      </c>
    </row>
    <row r="79" spans="17:17" x14ac:dyDescent="0.25">
      <c r="Q79">
        <v>77</v>
      </c>
    </row>
    <row r="80" spans="17:17" x14ac:dyDescent="0.25">
      <c r="Q80">
        <v>78</v>
      </c>
    </row>
    <row r="81" spans="17:17" x14ac:dyDescent="0.25">
      <c r="Q81">
        <v>79</v>
      </c>
    </row>
    <row r="82" spans="17:17" x14ac:dyDescent="0.25">
      <c r="Q82">
        <v>80</v>
      </c>
    </row>
    <row r="83" spans="17:17" x14ac:dyDescent="0.25">
      <c r="Q83">
        <v>81</v>
      </c>
    </row>
    <row r="84" spans="17:17" x14ac:dyDescent="0.25">
      <c r="Q84">
        <v>82</v>
      </c>
    </row>
    <row r="85" spans="17:17" x14ac:dyDescent="0.25">
      <c r="Q85">
        <v>83</v>
      </c>
    </row>
    <row r="86" spans="17:17" x14ac:dyDescent="0.25">
      <c r="Q86">
        <v>84</v>
      </c>
    </row>
    <row r="87" spans="17:17" x14ac:dyDescent="0.25">
      <c r="Q87">
        <v>85</v>
      </c>
    </row>
    <row r="88" spans="17:17" x14ac:dyDescent="0.25">
      <c r="Q88">
        <v>86</v>
      </c>
    </row>
    <row r="89" spans="17:17" x14ac:dyDescent="0.25">
      <c r="Q89">
        <v>87</v>
      </c>
    </row>
    <row r="90" spans="17:17" x14ac:dyDescent="0.25">
      <c r="Q90">
        <v>88</v>
      </c>
    </row>
    <row r="91" spans="17:17" x14ac:dyDescent="0.25">
      <c r="Q91">
        <v>89</v>
      </c>
    </row>
    <row r="92" spans="17:17" x14ac:dyDescent="0.25">
      <c r="Q92">
        <v>90</v>
      </c>
    </row>
    <row r="93" spans="17:17" x14ac:dyDescent="0.25">
      <c r="Q93">
        <v>91</v>
      </c>
    </row>
    <row r="94" spans="17:17" x14ac:dyDescent="0.25">
      <c r="Q94">
        <v>92</v>
      </c>
    </row>
    <row r="95" spans="17:17" x14ac:dyDescent="0.25">
      <c r="Q95">
        <v>93</v>
      </c>
    </row>
    <row r="96" spans="17:17" x14ac:dyDescent="0.25">
      <c r="Q96">
        <v>94</v>
      </c>
    </row>
    <row r="97" spans="17:17" x14ac:dyDescent="0.25">
      <c r="Q97">
        <v>95</v>
      </c>
    </row>
    <row r="98" spans="17:17" x14ac:dyDescent="0.25">
      <c r="Q98">
        <v>96</v>
      </c>
    </row>
    <row r="99" spans="17:17" x14ac:dyDescent="0.25">
      <c r="Q99">
        <v>97</v>
      </c>
    </row>
    <row r="100" spans="17:17" x14ac:dyDescent="0.25">
      <c r="Q100">
        <v>98</v>
      </c>
    </row>
    <row r="101" spans="17:17" x14ac:dyDescent="0.25">
      <c r="Q101">
        <v>99</v>
      </c>
    </row>
    <row r="102" spans="17:17" x14ac:dyDescent="0.25">
      <c r="Q102">
        <v>100</v>
      </c>
    </row>
    <row r="103" spans="17:17" x14ac:dyDescent="0.25">
      <c r="Q103" s="18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rgb="FFFFFF00"/>
  </sheetPr>
  <dimension ref="A1:W89"/>
  <sheetViews>
    <sheetView showGridLines="0" zoomScale="70" zoomScaleNormal="70" workbookViewId="0">
      <pane ySplit="2" topLeftCell="A3" activePane="bottomLeft" state="frozen"/>
      <selection pane="bottomLeft" sqref="A1:K1"/>
    </sheetView>
  </sheetViews>
  <sheetFormatPr defaultColWidth="8.85546875" defaultRowHeight="15" x14ac:dyDescent="0.25"/>
  <cols>
    <col min="1" max="1" width="15.140625" style="254" customWidth="1"/>
    <col min="2" max="2" width="25.5703125" style="254" customWidth="1"/>
    <col min="3" max="3" width="25.5703125" style="335" customWidth="1"/>
    <col min="4" max="4" width="23.140625" style="335" customWidth="1"/>
    <col min="5" max="5" width="25.5703125" style="335" customWidth="1"/>
    <col min="6" max="7" width="24.85546875" style="254" customWidth="1"/>
    <col min="8" max="8" width="25" style="254" customWidth="1"/>
    <col min="9" max="9" width="32.140625" style="254" customWidth="1"/>
    <col min="10" max="10" width="30.140625" style="254" customWidth="1"/>
    <col min="11" max="11" width="25.42578125" style="254" customWidth="1"/>
    <col min="12" max="12" width="8.85546875" style="254"/>
    <col min="13" max="13" width="15.5703125" style="254" customWidth="1"/>
    <col min="14" max="14" width="23" style="260" customWidth="1"/>
    <col min="15" max="15" width="23.42578125" style="254" customWidth="1"/>
    <col min="16" max="16" width="8.42578125" style="254" customWidth="1"/>
    <col min="17" max="17" width="7.5703125" style="254" customWidth="1"/>
    <col min="18" max="18" width="20.42578125" style="254" customWidth="1"/>
    <col min="19" max="20" width="7.5703125" style="254" customWidth="1"/>
    <col min="21" max="21" width="21.5703125" style="254" customWidth="1"/>
    <col min="22" max="22" width="35.140625" style="254" customWidth="1"/>
    <col min="23" max="23" width="33.85546875" style="254" customWidth="1"/>
    <col min="24" max="16384" width="8.85546875" style="254"/>
  </cols>
  <sheetData>
    <row r="1" spans="1:23" ht="19.350000000000001" customHeight="1" thickBot="1" x14ac:dyDescent="0.3">
      <c r="A1" s="435" t="s">
        <v>69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44" t="s">
        <v>272</v>
      </c>
      <c r="N1" s="445"/>
      <c r="O1" s="445"/>
      <c r="P1" s="445"/>
      <c r="Q1" s="445"/>
      <c r="R1" s="445"/>
      <c r="S1" s="445"/>
      <c r="T1" s="445"/>
      <c r="U1" s="445"/>
      <c r="V1" s="445"/>
      <c r="W1" s="446"/>
    </row>
    <row r="2" spans="1:23" ht="99.95" customHeight="1" thickBot="1" x14ac:dyDescent="0.3">
      <c r="A2" s="284" t="s">
        <v>71</v>
      </c>
      <c r="B2" s="285" t="s">
        <v>268</v>
      </c>
      <c r="C2" s="286" t="s">
        <v>72</v>
      </c>
      <c r="D2" s="285" t="s">
        <v>46</v>
      </c>
      <c r="E2" s="285" t="s">
        <v>47</v>
      </c>
      <c r="F2" s="285" t="s">
        <v>884</v>
      </c>
      <c r="G2" s="285" t="s">
        <v>889</v>
      </c>
      <c r="H2" s="287" t="s">
        <v>48</v>
      </c>
      <c r="I2" s="285" t="s">
        <v>266</v>
      </c>
      <c r="J2" s="286" t="s">
        <v>209</v>
      </c>
      <c r="K2" s="288" t="s">
        <v>68</v>
      </c>
      <c r="M2" s="289" t="s">
        <v>229</v>
      </c>
      <c r="N2" s="290" t="s">
        <v>29</v>
      </c>
      <c r="O2" s="290" t="s">
        <v>73</v>
      </c>
      <c r="P2" s="290" t="s">
        <v>37</v>
      </c>
      <c r="Q2" s="290" t="s">
        <v>38</v>
      </c>
      <c r="R2" s="290" t="s">
        <v>74</v>
      </c>
      <c r="S2" s="290" t="s">
        <v>37</v>
      </c>
      <c r="T2" s="290" t="s">
        <v>38</v>
      </c>
      <c r="U2" s="290" t="s">
        <v>75</v>
      </c>
      <c r="V2" s="291" t="s">
        <v>76</v>
      </c>
      <c r="W2" s="292" t="s">
        <v>77</v>
      </c>
    </row>
    <row r="3" spans="1:23" x14ac:dyDescent="0.25">
      <c r="A3" s="293">
        <v>1</v>
      </c>
      <c r="B3" s="250"/>
      <c r="C3" s="349"/>
      <c r="D3" s="349"/>
      <c r="E3" s="349"/>
      <c r="F3" s="251"/>
      <c r="G3" s="252"/>
      <c r="H3" s="250"/>
      <c r="I3" s="251"/>
      <c r="J3" s="251"/>
      <c r="K3" s="299"/>
      <c r="M3" s="19"/>
      <c r="N3" s="332">
        <v>45658</v>
      </c>
      <c r="O3" s="270">
        <f>P3+Q3</f>
        <v>0</v>
      </c>
      <c r="P3" s="278"/>
      <c r="Q3" s="278"/>
      <c r="R3" s="276">
        <f>S3+T3</f>
        <v>0</v>
      </c>
      <c r="S3" s="19"/>
      <c r="T3" s="19"/>
      <c r="U3" s="19"/>
      <c r="V3" s="19"/>
      <c r="W3" s="19"/>
    </row>
    <row r="4" spans="1:23" x14ac:dyDescent="0.25">
      <c r="A4" s="255" t="s">
        <v>49</v>
      </c>
      <c r="B4" s="179"/>
      <c r="C4" s="350"/>
      <c r="D4" s="353"/>
      <c r="E4" s="353"/>
      <c r="F4" s="301"/>
      <c r="G4" s="180"/>
      <c r="H4" s="179"/>
      <c r="I4" s="301"/>
      <c r="J4" s="301"/>
      <c r="K4" s="301"/>
      <c r="M4" s="20"/>
      <c r="N4" s="333">
        <v>45689</v>
      </c>
      <c r="O4" s="270">
        <f t="shared" ref="O4:O62" si="0">P4+Q4</f>
        <v>0</v>
      </c>
      <c r="P4" s="279"/>
      <c r="Q4" s="279"/>
      <c r="R4" s="276">
        <f>S4+T4</f>
        <v>0</v>
      </c>
      <c r="S4" s="20"/>
      <c r="T4" s="20"/>
      <c r="U4" s="19"/>
      <c r="V4" s="20"/>
      <c r="W4" s="20"/>
    </row>
    <row r="5" spans="1:23" x14ac:dyDescent="0.25">
      <c r="A5" s="255" t="s">
        <v>50</v>
      </c>
      <c r="B5" s="179"/>
      <c r="C5" s="350"/>
      <c r="D5" s="353"/>
      <c r="E5" s="353"/>
      <c r="F5" s="301"/>
      <c r="G5" s="180"/>
      <c r="H5" s="179"/>
      <c r="I5" s="301"/>
      <c r="J5" s="301"/>
      <c r="K5" s="301"/>
      <c r="M5" s="20"/>
      <c r="N5" s="333">
        <v>45717</v>
      </c>
      <c r="O5" s="270">
        <f t="shared" si="0"/>
        <v>0</v>
      </c>
      <c r="P5" s="279"/>
      <c r="Q5" s="279"/>
      <c r="R5" s="276">
        <f>S5+T5</f>
        <v>0</v>
      </c>
      <c r="S5" s="20"/>
      <c r="T5" s="20"/>
      <c r="U5" s="19"/>
      <c r="V5" s="20"/>
      <c r="W5" s="20"/>
    </row>
    <row r="6" spans="1:23" x14ac:dyDescent="0.25">
      <c r="A6" s="255" t="s">
        <v>51</v>
      </c>
      <c r="B6" s="179"/>
      <c r="C6" s="350"/>
      <c r="D6" s="354"/>
      <c r="E6" s="353"/>
      <c r="F6" s="301"/>
      <c r="G6" s="180"/>
      <c r="H6" s="179"/>
      <c r="I6" s="301"/>
      <c r="J6" s="301"/>
      <c r="K6" s="301"/>
      <c r="M6" s="20"/>
      <c r="N6" s="333">
        <v>45748</v>
      </c>
      <c r="O6" s="270">
        <f t="shared" si="0"/>
        <v>0</v>
      </c>
      <c r="P6" s="279"/>
      <c r="Q6" s="279"/>
      <c r="R6" s="276">
        <f t="shared" ref="R6:R62" si="1">S6+T6</f>
        <v>0</v>
      </c>
      <c r="S6" s="20"/>
      <c r="T6" s="20"/>
      <c r="U6" s="19"/>
      <c r="V6" s="20"/>
      <c r="W6" s="20"/>
    </row>
    <row r="7" spans="1:23" x14ac:dyDescent="0.25">
      <c r="A7" s="255" t="s">
        <v>52</v>
      </c>
      <c r="B7" s="179"/>
      <c r="C7" s="350"/>
      <c r="D7" s="354"/>
      <c r="E7" s="353"/>
      <c r="F7" s="301"/>
      <c r="G7" s="180"/>
      <c r="H7" s="179"/>
      <c r="I7" s="301"/>
      <c r="J7" s="301"/>
      <c r="K7" s="301"/>
      <c r="M7" s="20"/>
      <c r="N7" s="333">
        <v>45778</v>
      </c>
      <c r="O7" s="270">
        <f t="shared" si="0"/>
        <v>0</v>
      </c>
      <c r="P7" s="279"/>
      <c r="Q7" s="279"/>
      <c r="R7" s="276">
        <f t="shared" si="1"/>
        <v>0</v>
      </c>
      <c r="S7" s="20"/>
      <c r="T7" s="20"/>
      <c r="U7" s="19"/>
      <c r="V7" s="20"/>
      <c r="W7" s="20"/>
    </row>
    <row r="8" spans="1:23" x14ac:dyDescent="0.25">
      <c r="A8" s="255" t="s">
        <v>53</v>
      </c>
      <c r="B8" s="179"/>
      <c r="C8" s="350"/>
      <c r="D8" s="353"/>
      <c r="E8" s="353"/>
      <c r="F8" s="301"/>
      <c r="G8" s="180"/>
      <c r="H8" s="179"/>
      <c r="I8" s="301"/>
      <c r="J8" s="301"/>
      <c r="K8" s="301"/>
      <c r="M8" s="20"/>
      <c r="N8" s="333">
        <v>45809</v>
      </c>
      <c r="O8" s="270">
        <f t="shared" si="0"/>
        <v>0</v>
      </c>
      <c r="P8" s="279"/>
      <c r="Q8" s="279"/>
      <c r="R8" s="276">
        <f t="shared" si="1"/>
        <v>0</v>
      </c>
      <c r="S8" s="20"/>
      <c r="T8" s="20"/>
      <c r="U8" s="19"/>
      <c r="V8" s="20"/>
      <c r="W8" s="20"/>
    </row>
    <row r="9" spans="1:23" x14ac:dyDescent="0.25">
      <c r="A9" s="255" t="s">
        <v>54</v>
      </c>
      <c r="B9" s="179"/>
      <c r="C9" s="350"/>
      <c r="D9" s="354"/>
      <c r="E9" s="354"/>
      <c r="F9" s="301"/>
      <c r="G9" s="180"/>
      <c r="H9" s="179"/>
      <c r="I9" s="301"/>
      <c r="J9" s="301"/>
      <c r="K9" s="301"/>
      <c r="M9" s="20"/>
      <c r="N9" s="333">
        <v>45839</v>
      </c>
      <c r="O9" s="270">
        <f t="shared" si="0"/>
        <v>0</v>
      </c>
      <c r="P9" s="279"/>
      <c r="Q9" s="279"/>
      <c r="R9" s="276">
        <f t="shared" si="1"/>
        <v>0</v>
      </c>
      <c r="S9" s="20"/>
      <c r="T9" s="20"/>
      <c r="U9" s="19"/>
      <c r="V9" s="20"/>
      <c r="W9" s="20"/>
    </row>
    <row r="10" spans="1:23" x14ac:dyDescent="0.25">
      <c r="A10" s="255" t="s">
        <v>55</v>
      </c>
      <c r="B10" s="179"/>
      <c r="C10" s="350"/>
      <c r="D10" s="353"/>
      <c r="E10" s="353"/>
      <c r="F10" s="301"/>
      <c r="G10" s="180"/>
      <c r="H10" s="179"/>
      <c r="I10" s="301"/>
      <c r="J10" s="301"/>
      <c r="K10" s="301"/>
      <c r="M10" s="20"/>
      <c r="N10" s="333">
        <v>45870</v>
      </c>
      <c r="O10" s="270">
        <f t="shared" si="0"/>
        <v>0</v>
      </c>
      <c r="P10" s="279"/>
      <c r="Q10" s="279"/>
      <c r="R10" s="276">
        <f t="shared" si="1"/>
        <v>0</v>
      </c>
      <c r="S10" s="20"/>
      <c r="T10" s="20"/>
      <c r="U10" s="19"/>
      <c r="V10" s="20"/>
      <c r="W10" s="20"/>
    </row>
    <row r="11" spans="1:23" x14ac:dyDescent="0.25">
      <c r="A11" s="255" t="s">
        <v>56</v>
      </c>
      <c r="B11" s="179"/>
      <c r="C11" s="350"/>
      <c r="D11" s="353"/>
      <c r="E11" s="353"/>
      <c r="F11" s="301"/>
      <c r="G11" s="180"/>
      <c r="H11" s="179"/>
      <c r="I11" s="301"/>
      <c r="J11" s="301"/>
      <c r="K11" s="301"/>
      <c r="M11" s="20"/>
      <c r="N11" s="333">
        <v>45901</v>
      </c>
      <c r="O11" s="270">
        <f t="shared" si="0"/>
        <v>0</v>
      </c>
      <c r="P11" s="279"/>
      <c r="Q11" s="279"/>
      <c r="R11" s="276">
        <f t="shared" si="1"/>
        <v>0</v>
      </c>
      <c r="S11" s="20"/>
      <c r="T11" s="20"/>
      <c r="U11" s="19"/>
      <c r="V11" s="20"/>
      <c r="W11" s="20"/>
    </row>
    <row r="12" spans="1:23" x14ac:dyDescent="0.25">
      <c r="A12" s="255" t="s">
        <v>57</v>
      </c>
      <c r="B12" s="179"/>
      <c r="C12" s="350"/>
      <c r="D12" s="353"/>
      <c r="E12" s="353"/>
      <c r="F12" s="301"/>
      <c r="G12" s="180"/>
      <c r="H12" s="179"/>
      <c r="I12" s="301"/>
      <c r="J12" s="301"/>
      <c r="K12" s="301"/>
      <c r="M12" s="20"/>
      <c r="N12" s="333">
        <v>45931</v>
      </c>
      <c r="O12" s="270">
        <f t="shared" si="0"/>
        <v>0</v>
      </c>
      <c r="P12" s="279"/>
      <c r="Q12" s="279"/>
      <c r="R12" s="276">
        <f t="shared" si="1"/>
        <v>0</v>
      </c>
      <c r="S12" s="20"/>
      <c r="T12" s="20"/>
      <c r="U12" s="19"/>
      <c r="V12" s="20"/>
      <c r="W12" s="20"/>
    </row>
    <row r="13" spans="1:23" x14ac:dyDescent="0.25">
      <c r="A13" s="255" t="s">
        <v>58</v>
      </c>
      <c r="B13" s="179"/>
      <c r="C13" s="350"/>
      <c r="D13" s="353"/>
      <c r="E13" s="353"/>
      <c r="F13" s="301"/>
      <c r="G13" s="180"/>
      <c r="H13" s="179"/>
      <c r="I13" s="301"/>
      <c r="J13" s="301"/>
      <c r="K13" s="301"/>
      <c r="M13" s="20"/>
      <c r="N13" s="333">
        <v>45962</v>
      </c>
      <c r="O13" s="270">
        <f t="shared" si="0"/>
        <v>0</v>
      </c>
      <c r="P13" s="279"/>
      <c r="Q13" s="279"/>
      <c r="R13" s="276">
        <f t="shared" si="1"/>
        <v>0</v>
      </c>
      <c r="S13" s="20"/>
      <c r="T13" s="20"/>
      <c r="U13" s="19"/>
      <c r="V13" s="20"/>
      <c r="W13" s="20"/>
    </row>
    <row r="14" spans="1:23" x14ac:dyDescent="0.25">
      <c r="A14" s="255" t="s">
        <v>59</v>
      </c>
      <c r="B14" s="179"/>
      <c r="C14" s="350"/>
      <c r="D14" s="353"/>
      <c r="E14" s="353"/>
      <c r="F14" s="301"/>
      <c r="G14" s="180"/>
      <c r="H14" s="179"/>
      <c r="I14" s="301"/>
      <c r="J14" s="301"/>
      <c r="K14" s="301"/>
      <c r="M14" s="20"/>
      <c r="N14" s="333">
        <v>45992</v>
      </c>
      <c r="O14" s="270">
        <f t="shared" si="0"/>
        <v>0</v>
      </c>
      <c r="P14" s="279"/>
      <c r="Q14" s="279"/>
      <c r="R14" s="276">
        <f t="shared" si="1"/>
        <v>0</v>
      </c>
      <c r="S14" s="20"/>
      <c r="T14" s="20"/>
      <c r="U14" s="19"/>
      <c r="V14" s="20"/>
      <c r="W14" s="20"/>
    </row>
    <row r="15" spans="1:23" x14ac:dyDescent="0.25">
      <c r="A15" s="255" t="s">
        <v>60</v>
      </c>
      <c r="B15" s="179"/>
      <c r="C15" s="350"/>
      <c r="D15" s="353"/>
      <c r="E15" s="353"/>
      <c r="F15" s="301"/>
      <c r="G15" s="180"/>
      <c r="H15" s="179"/>
      <c r="I15" s="301"/>
      <c r="J15" s="301"/>
      <c r="K15" s="301"/>
      <c r="M15" s="20"/>
      <c r="N15" s="333">
        <v>46023</v>
      </c>
      <c r="O15" s="270">
        <f t="shared" si="0"/>
        <v>0</v>
      </c>
      <c r="P15" s="279"/>
      <c r="Q15" s="279"/>
      <c r="R15" s="276">
        <f t="shared" si="1"/>
        <v>0</v>
      </c>
      <c r="S15" s="20"/>
      <c r="T15" s="20"/>
      <c r="U15" s="19"/>
      <c r="V15" s="20"/>
      <c r="W15" s="20"/>
    </row>
    <row r="16" spans="1:23" x14ac:dyDescent="0.25">
      <c r="A16" s="255" t="s">
        <v>61</v>
      </c>
      <c r="B16" s="179"/>
      <c r="C16" s="350"/>
      <c r="D16" s="353"/>
      <c r="E16" s="353"/>
      <c r="F16" s="301"/>
      <c r="G16" s="180"/>
      <c r="H16" s="179"/>
      <c r="I16" s="301"/>
      <c r="J16" s="301"/>
      <c r="K16" s="301"/>
      <c r="M16" s="20"/>
      <c r="N16" s="333">
        <v>46054</v>
      </c>
      <c r="O16" s="270">
        <f t="shared" si="0"/>
        <v>0</v>
      </c>
      <c r="P16" s="279"/>
      <c r="Q16" s="279"/>
      <c r="R16" s="276">
        <f t="shared" si="1"/>
        <v>0</v>
      </c>
      <c r="S16" s="20"/>
      <c r="T16" s="20"/>
      <c r="U16" s="19"/>
      <c r="V16" s="20"/>
      <c r="W16" s="20"/>
    </row>
    <row r="17" spans="1:23" x14ac:dyDescent="0.25">
      <c r="A17" s="255" t="s">
        <v>62</v>
      </c>
      <c r="B17" s="179"/>
      <c r="C17" s="350"/>
      <c r="D17" s="354"/>
      <c r="E17" s="353"/>
      <c r="F17" s="301"/>
      <c r="G17" s="180"/>
      <c r="H17" s="179"/>
      <c r="I17" s="301"/>
      <c r="J17" s="301"/>
      <c r="K17" s="301"/>
      <c r="M17" s="20"/>
      <c r="N17" s="333">
        <v>46082</v>
      </c>
      <c r="O17" s="270">
        <f t="shared" si="0"/>
        <v>0</v>
      </c>
      <c r="P17" s="279"/>
      <c r="Q17" s="279"/>
      <c r="R17" s="276">
        <f t="shared" si="1"/>
        <v>0</v>
      </c>
      <c r="S17" s="20"/>
      <c r="T17" s="20"/>
      <c r="U17" s="19"/>
      <c r="V17" s="20"/>
      <c r="W17" s="20"/>
    </row>
    <row r="18" spans="1:23" x14ac:dyDescent="0.25">
      <c r="A18" s="255" t="s">
        <v>63</v>
      </c>
      <c r="B18" s="179"/>
      <c r="C18" s="350"/>
      <c r="D18" s="353"/>
      <c r="E18" s="353"/>
      <c r="F18" s="301"/>
      <c r="G18" s="180"/>
      <c r="H18" s="179"/>
      <c r="I18" s="301"/>
      <c r="J18" s="301"/>
      <c r="K18" s="301"/>
      <c r="M18" s="20"/>
      <c r="N18" s="333">
        <v>46113</v>
      </c>
      <c r="O18" s="270">
        <f t="shared" si="0"/>
        <v>0</v>
      </c>
      <c r="P18" s="279"/>
      <c r="Q18" s="279"/>
      <c r="R18" s="276">
        <f t="shared" si="1"/>
        <v>0</v>
      </c>
      <c r="S18" s="20"/>
      <c r="T18" s="20"/>
      <c r="U18" s="19"/>
      <c r="V18" s="20"/>
      <c r="W18" s="20"/>
    </row>
    <row r="19" spans="1:23" x14ac:dyDescent="0.25">
      <c r="A19" s="255" t="s">
        <v>64</v>
      </c>
      <c r="B19" s="179"/>
      <c r="C19" s="350"/>
      <c r="D19" s="353"/>
      <c r="E19" s="353"/>
      <c r="F19" s="301"/>
      <c r="G19" s="180"/>
      <c r="H19" s="179"/>
      <c r="I19" s="301"/>
      <c r="J19" s="301"/>
      <c r="K19" s="301"/>
      <c r="M19" s="20"/>
      <c r="N19" s="333">
        <v>46143</v>
      </c>
      <c r="O19" s="270">
        <f t="shared" si="0"/>
        <v>0</v>
      </c>
      <c r="P19" s="279"/>
      <c r="Q19" s="279"/>
      <c r="R19" s="276">
        <f t="shared" si="1"/>
        <v>0</v>
      </c>
      <c r="S19" s="20"/>
      <c r="T19" s="20"/>
      <c r="U19" s="19"/>
      <c r="V19" s="20"/>
      <c r="W19" s="20"/>
    </row>
    <row r="20" spans="1:23" x14ac:dyDescent="0.25">
      <c r="A20" s="255" t="s">
        <v>65</v>
      </c>
      <c r="B20" s="179"/>
      <c r="C20" s="350"/>
      <c r="D20" s="353"/>
      <c r="E20" s="353"/>
      <c r="F20" s="301"/>
      <c r="G20" s="180"/>
      <c r="H20" s="179"/>
      <c r="I20" s="301"/>
      <c r="J20" s="301"/>
      <c r="K20" s="301"/>
      <c r="M20" s="20"/>
      <c r="N20" s="333">
        <v>46174</v>
      </c>
      <c r="O20" s="270">
        <f t="shared" si="0"/>
        <v>0</v>
      </c>
      <c r="P20" s="279"/>
      <c r="Q20" s="279"/>
      <c r="R20" s="276">
        <f t="shared" si="1"/>
        <v>0</v>
      </c>
      <c r="S20" s="20"/>
      <c r="T20" s="20"/>
      <c r="U20" s="19"/>
      <c r="V20" s="20"/>
      <c r="W20" s="20"/>
    </row>
    <row r="21" spans="1:23" x14ac:dyDescent="0.25">
      <c r="A21" s="255" t="s">
        <v>66</v>
      </c>
      <c r="B21" s="179"/>
      <c r="C21" s="350"/>
      <c r="D21" s="353"/>
      <c r="E21" s="353"/>
      <c r="F21" s="301"/>
      <c r="G21" s="180"/>
      <c r="H21" s="179"/>
      <c r="I21" s="301"/>
      <c r="J21" s="301"/>
      <c r="K21" s="301"/>
      <c r="M21" s="20"/>
      <c r="N21" s="333">
        <v>46204</v>
      </c>
      <c r="O21" s="270">
        <f t="shared" si="0"/>
        <v>0</v>
      </c>
      <c r="P21" s="279"/>
      <c r="Q21" s="279"/>
      <c r="R21" s="276">
        <f t="shared" si="1"/>
        <v>0</v>
      </c>
      <c r="S21" s="20"/>
      <c r="T21" s="20"/>
      <c r="U21" s="19"/>
      <c r="V21" s="20"/>
      <c r="W21" s="20"/>
    </row>
    <row r="22" spans="1:23" x14ac:dyDescent="0.25">
      <c r="A22" s="255" t="s">
        <v>67</v>
      </c>
      <c r="B22" s="179"/>
      <c r="C22" s="350"/>
      <c r="D22" s="353"/>
      <c r="E22" s="353"/>
      <c r="F22" s="301"/>
      <c r="G22" s="180"/>
      <c r="H22" s="179"/>
      <c r="I22" s="301"/>
      <c r="J22" s="301"/>
      <c r="K22" s="301"/>
      <c r="M22" s="20"/>
      <c r="N22" s="333">
        <v>46235</v>
      </c>
      <c r="O22" s="270">
        <f t="shared" si="0"/>
        <v>0</v>
      </c>
      <c r="P22" s="279"/>
      <c r="Q22" s="279"/>
      <c r="R22" s="276">
        <f t="shared" si="1"/>
        <v>0</v>
      </c>
      <c r="S22" s="20"/>
      <c r="T22" s="20"/>
      <c r="U22" s="19"/>
      <c r="V22" s="20"/>
      <c r="W22" s="20"/>
    </row>
    <row r="23" spans="1:23" x14ac:dyDescent="0.25">
      <c r="A23" s="255" t="s">
        <v>114</v>
      </c>
      <c r="B23" s="179"/>
      <c r="C23" s="350"/>
      <c r="D23" s="353"/>
      <c r="E23" s="353"/>
      <c r="F23" s="301"/>
      <c r="G23" s="180"/>
      <c r="H23" s="300"/>
      <c r="I23" s="301"/>
      <c r="J23" s="301"/>
      <c r="K23" s="301"/>
      <c r="M23" s="20"/>
      <c r="N23" s="333">
        <v>46266</v>
      </c>
      <c r="O23" s="270">
        <f t="shared" si="0"/>
        <v>0</v>
      </c>
      <c r="P23" s="279"/>
      <c r="Q23" s="279"/>
      <c r="R23" s="276">
        <f t="shared" si="1"/>
        <v>0</v>
      </c>
      <c r="S23" s="20"/>
      <c r="T23" s="20"/>
      <c r="U23" s="19"/>
      <c r="V23" s="20"/>
      <c r="W23" s="20"/>
    </row>
    <row r="24" spans="1:23" x14ac:dyDescent="0.25">
      <c r="A24" s="255" t="s">
        <v>115</v>
      </c>
      <c r="B24" s="179"/>
      <c r="C24" s="350"/>
      <c r="D24" s="353"/>
      <c r="E24" s="353"/>
      <c r="F24" s="301"/>
      <c r="G24" s="180"/>
      <c r="H24" s="300"/>
      <c r="I24" s="301"/>
      <c r="J24" s="301"/>
      <c r="K24" s="301"/>
      <c r="M24" s="20"/>
      <c r="N24" s="333">
        <v>46296</v>
      </c>
      <c r="O24" s="270">
        <f t="shared" si="0"/>
        <v>0</v>
      </c>
      <c r="P24" s="279"/>
      <c r="Q24" s="279"/>
      <c r="R24" s="276">
        <f t="shared" si="1"/>
        <v>0</v>
      </c>
      <c r="S24" s="20"/>
      <c r="T24" s="20"/>
      <c r="U24" s="19"/>
      <c r="V24" s="20"/>
      <c r="W24" s="20"/>
    </row>
    <row r="25" spans="1:23" ht="15.75" customHeight="1" x14ac:dyDescent="0.25">
      <c r="A25" s="255" t="s">
        <v>116</v>
      </c>
      <c r="B25" s="179"/>
      <c r="C25" s="350"/>
      <c r="D25" s="355"/>
      <c r="E25" s="355"/>
      <c r="F25" s="303"/>
      <c r="G25" s="180"/>
      <c r="H25" s="302"/>
      <c r="I25" s="303"/>
      <c r="J25" s="303"/>
      <c r="K25" s="303"/>
      <c r="M25" s="20"/>
      <c r="N25" s="333">
        <v>46327</v>
      </c>
      <c r="O25" s="270">
        <f t="shared" si="0"/>
        <v>0</v>
      </c>
      <c r="P25" s="279"/>
      <c r="Q25" s="279"/>
      <c r="R25" s="276">
        <f t="shared" si="1"/>
        <v>0</v>
      </c>
      <c r="S25" s="20"/>
      <c r="T25" s="20"/>
      <c r="U25" s="19"/>
      <c r="V25" s="20"/>
      <c r="W25" s="20"/>
    </row>
    <row r="26" spans="1:23" ht="17.25" customHeight="1" x14ac:dyDescent="0.25">
      <c r="A26" s="255" t="s">
        <v>117</v>
      </c>
      <c r="B26" s="179"/>
      <c r="C26" s="350"/>
      <c r="D26" s="353"/>
      <c r="E26" s="353"/>
      <c r="F26" s="301"/>
      <c r="G26" s="180"/>
      <c r="H26" s="300"/>
      <c r="I26" s="301"/>
      <c r="J26" s="301"/>
      <c r="K26" s="301"/>
      <c r="M26" s="20"/>
      <c r="N26" s="333">
        <v>46357</v>
      </c>
      <c r="O26" s="270">
        <f t="shared" si="0"/>
        <v>0</v>
      </c>
      <c r="P26" s="279"/>
      <c r="Q26" s="279"/>
      <c r="R26" s="276">
        <f t="shared" si="1"/>
        <v>0</v>
      </c>
      <c r="S26" s="20"/>
      <c r="T26" s="20"/>
      <c r="U26" s="19"/>
      <c r="V26" s="20"/>
      <c r="W26" s="20"/>
    </row>
    <row r="27" spans="1:23" x14ac:dyDescent="0.25">
      <c r="A27" s="255" t="s">
        <v>118</v>
      </c>
      <c r="B27" s="179"/>
      <c r="C27" s="350"/>
      <c r="D27" s="353"/>
      <c r="E27" s="353"/>
      <c r="F27" s="301"/>
      <c r="G27" s="180"/>
      <c r="H27" s="300"/>
      <c r="I27" s="301"/>
      <c r="J27" s="301"/>
      <c r="K27" s="301"/>
      <c r="M27" s="325"/>
      <c r="N27" s="333">
        <v>46388</v>
      </c>
      <c r="O27" s="270">
        <f t="shared" si="0"/>
        <v>0</v>
      </c>
      <c r="P27" s="279"/>
      <c r="Q27" s="279"/>
      <c r="R27" s="276">
        <f t="shared" si="1"/>
        <v>0</v>
      </c>
      <c r="S27" s="325"/>
      <c r="T27" s="325"/>
      <c r="U27" s="19"/>
      <c r="V27" s="325"/>
      <c r="W27" s="325"/>
    </row>
    <row r="28" spans="1:23" x14ac:dyDescent="0.25">
      <c r="A28" s="255" t="s">
        <v>119</v>
      </c>
      <c r="B28" s="179"/>
      <c r="C28" s="350"/>
      <c r="D28" s="353"/>
      <c r="E28" s="353"/>
      <c r="F28" s="301"/>
      <c r="G28" s="180"/>
      <c r="H28" s="300"/>
      <c r="I28" s="301"/>
      <c r="J28" s="301"/>
      <c r="K28" s="301"/>
      <c r="M28" s="325"/>
      <c r="N28" s="333">
        <v>46419</v>
      </c>
      <c r="O28" s="270">
        <f t="shared" si="0"/>
        <v>0</v>
      </c>
      <c r="P28" s="279"/>
      <c r="Q28" s="279"/>
      <c r="R28" s="276">
        <f t="shared" si="1"/>
        <v>0</v>
      </c>
      <c r="S28" s="325"/>
      <c r="T28" s="325"/>
      <c r="U28" s="19"/>
      <c r="V28" s="325"/>
      <c r="W28" s="325"/>
    </row>
    <row r="29" spans="1:23" x14ac:dyDescent="0.25">
      <c r="A29" s="255" t="s">
        <v>120</v>
      </c>
      <c r="B29" s="179"/>
      <c r="C29" s="350"/>
      <c r="D29" s="353"/>
      <c r="E29" s="353"/>
      <c r="F29" s="301"/>
      <c r="G29" s="180"/>
      <c r="H29" s="300"/>
      <c r="I29" s="301"/>
      <c r="J29" s="301"/>
      <c r="K29" s="301"/>
      <c r="M29" s="325"/>
      <c r="N29" s="333">
        <v>46447</v>
      </c>
      <c r="O29" s="270">
        <f t="shared" si="0"/>
        <v>0</v>
      </c>
      <c r="P29" s="279"/>
      <c r="Q29" s="279"/>
      <c r="R29" s="276">
        <f t="shared" si="1"/>
        <v>0</v>
      </c>
      <c r="S29" s="325"/>
      <c r="T29" s="325"/>
      <c r="U29" s="19"/>
      <c r="V29" s="325"/>
      <c r="W29" s="325"/>
    </row>
    <row r="30" spans="1:23" x14ac:dyDescent="0.25">
      <c r="A30" s="255" t="s">
        <v>121</v>
      </c>
      <c r="B30" s="179"/>
      <c r="C30" s="350"/>
      <c r="D30" s="353"/>
      <c r="E30" s="353"/>
      <c r="F30" s="301"/>
      <c r="G30" s="180"/>
      <c r="H30" s="300"/>
      <c r="I30" s="301"/>
      <c r="J30" s="301"/>
      <c r="K30" s="301"/>
      <c r="M30" s="325"/>
      <c r="N30" s="333">
        <v>46478</v>
      </c>
      <c r="O30" s="270">
        <f t="shared" si="0"/>
        <v>0</v>
      </c>
      <c r="P30" s="279"/>
      <c r="Q30" s="279"/>
      <c r="R30" s="276">
        <f t="shared" si="1"/>
        <v>0</v>
      </c>
      <c r="S30" s="325"/>
      <c r="T30" s="325"/>
      <c r="U30" s="19"/>
      <c r="V30" s="325"/>
      <c r="W30" s="325"/>
    </row>
    <row r="31" spans="1:23" x14ac:dyDescent="0.25">
      <c r="A31" s="255" t="s">
        <v>122</v>
      </c>
      <c r="B31" s="179"/>
      <c r="C31" s="350"/>
      <c r="D31" s="353"/>
      <c r="E31" s="353"/>
      <c r="F31" s="301"/>
      <c r="G31" s="180"/>
      <c r="H31" s="300"/>
      <c r="I31" s="301"/>
      <c r="J31" s="301"/>
      <c r="K31" s="301"/>
      <c r="M31" s="325"/>
      <c r="N31" s="333">
        <v>46508</v>
      </c>
      <c r="O31" s="270">
        <f t="shared" si="0"/>
        <v>0</v>
      </c>
      <c r="P31" s="279"/>
      <c r="Q31" s="279"/>
      <c r="R31" s="276">
        <f t="shared" si="1"/>
        <v>0</v>
      </c>
      <c r="S31" s="325"/>
      <c r="T31" s="325"/>
      <c r="U31" s="19"/>
      <c r="V31" s="325"/>
      <c r="W31" s="325"/>
    </row>
    <row r="32" spans="1:23" x14ac:dyDescent="0.25">
      <c r="A32" s="255" t="s">
        <v>123</v>
      </c>
      <c r="B32" s="179"/>
      <c r="C32" s="350"/>
      <c r="D32" s="353"/>
      <c r="E32" s="353"/>
      <c r="F32" s="301"/>
      <c r="G32" s="180"/>
      <c r="H32" s="300"/>
      <c r="I32" s="301"/>
      <c r="J32" s="301"/>
      <c r="K32" s="301"/>
      <c r="M32" s="325"/>
      <c r="N32" s="333">
        <v>46539</v>
      </c>
      <c r="O32" s="270">
        <f t="shared" si="0"/>
        <v>0</v>
      </c>
      <c r="P32" s="279"/>
      <c r="Q32" s="279"/>
      <c r="R32" s="276">
        <f t="shared" si="1"/>
        <v>0</v>
      </c>
      <c r="S32" s="325"/>
      <c r="T32" s="325"/>
      <c r="U32" s="19"/>
      <c r="V32" s="325"/>
      <c r="W32" s="325"/>
    </row>
    <row r="33" spans="1:23" x14ac:dyDescent="0.25">
      <c r="A33" s="255" t="s">
        <v>124</v>
      </c>
      <c r="B33" s="179"/>
      <c r="C33" s="350"/>
      <c r="D33" s="353"/>
      <c r="E33" s="353"/>
      <c r="F33" s="301"/>
      <c r="G33" s="180"/>
      <c r="H33" s="300"/>
      <c r="I33" s="301"/>
      <c r="J33" s="301"/>
      <c r="K33" s="301"/>
      <c r="M33" s="325"/>
      <c r="N33" s="333">
        <v>46569</v>
      </c>
      <c r="O33" s="270">
        <f t="shared" si="0"/>
        <v>0</v>
      </c>
      <c r="P33" s="279"/>
      <c r="Q33" s="279"/>
      <c r="R33" s="276">
        <f t="shared" si="1"/>
        <v>0</v>
      </c>
      <c r="S33" s="325"/>
      <c r="T33" s="325"/>
      <c r="U33" s="19"/>
      <c r="V33" s="325"/>
      <c r="W33" s="325"/>
    </row>
    <row r="34" spans="1:23" x14ac:dyDescent="0.25">
      <c r="A34" s="255" t="s">
        <v>125</v>
      </c>
      <c r="B34" s="179"/>
      <c r="C34" s="350"/>
      <c r="D34" s="353"/>
      <c r="E34" s="353"/>
      <c r="F34" s="301"/>
      <c r="G34" s="180"/>
      <c r="H34" s="300"/>
      <c r="I34" s="301"/>
      <c r="J34" s="301"/>
      <c r="K34" s="301"/>
      <c r="M34" s="325"/>
      <c r="N34" s="333">
        <v>46600</v>
      </c>
      <c r="O34" s="270">
        <f t="shared" si="0"/>
        <v>0</v>
      </c>
      <c r="P34" s="279"/>
      <c r="Q34" s="279"/>
      <c r="R34" s="276">
        <f t="shared" si="1"/>
        <v>0</v>
      </c>
      <c r="S34" s="325"/>
      <c r="T34" s="325"/>
      <c r="U34" s="19"/>
      <c r="V34" s="325"/>
      <c r="W34" s="325"/>
    </row>
    <row r="35" spans="1:23" x14ac:dyDescent="0.25">
      <c r="A35" s="255" t="s">
        <v>126</v>
      </c>
      <c r="B35" s="179"/>
      <c r="C35" s="350"/>
      <c r="D35" s="353"/>
      <c r="E35" s="353"/>
      <c r="F35" s="301"/>
      <c r="G35" s="180"/>
      <c r="H35" s="300"/>
      <c r="I35" s="301"/>
      <c r="J35" s="301"/>
      <c r="K35" s="301"/>
      <c r="M35" s="325"/>
      <c r="N35" s="333">
        <v>46631</v>
      </c>
      <c r="O35" s="270">
        <f t="shared" si="0"/>
        <v>0</v>
      </c>
      <c r="P35" s="279"/>
      <c r="Q35" s="279"/>
      <c r="R35" s="276">
        <f t="shared" si="1"/>
        <v>0</v>
      </c>
      <c r="S35" s="325"/>
      <c r="T35" s="325"/>
      <c r="U35" s="19"/>
      <c r="V35" s="325"/>
      <c r="W35" s="325"/>
    </row>
    <row r="36" spans="1:23" x14ac:dyDescent="0.25">
      <c r="A36" s="255" t="s">
        <v>127</v>
      </c>
      <c r="B36" s="179"/>
      <c r="C36" s="350"/>
      <c r="D36" s="353"/>
      <c r="E36" s="353"/>
      <c r="F36" s="301"/>
      <c r="G36" s="180"/>
      <c r="H36" s="300"/>
      <c r="I36" s="301"/>
      <c r="J36" s="301"/>
      <c r="K36" s="301"/>
      <c r="M36" s="325"/>
      <c r="N36" s="333">
        <v>46661</v>
      </c>
      <c r="O36" s="270">
        <f t="shared" si="0"/>
        <v>0</v>
      </c>
      <c r="P36" s="279"/>
      <c r="Q36" s="279"/>
      <c r="R36" s="276">
        <f t="shared" si="1"/>
        <v>0</v>
      </c>
      <c r="S36" s="325"/>
      <c r="T36" s="325"/>
      <c r="U36" s="19"/>
      <c r="V36" s="325"/>
      <c r="W36" s="325"/>
    </row>
    <row r="37" spans="1:23" x14ac:dyDescent="0.25">
      <c r="A37" s="255" t="s">
        <v>128</v>
      </c>
      <c r="B37" s="179"/>
      <c r="C37" s="350"/>
      <c r="D37" s="353"/>
      <c r="E37" s="353"/>
      <c r="F37" s="301"/>
      <c r="G37" s="180"/>
      <c r="H37" s="300"/>
      <c r="I37" s="301"/>
      <c r="J37" s="301"/>
      <c r="K37" s="301"/>
      <c r="M37" s="325"/>
      <c r="N37" s="333">
        <v>46692</v>
      </c>
      <c r="O37" s="270">
        <f t="shared" si="0"/>
        <v>0</v>
      </c>
      <c r="P37" s="279"/>
      <c r="Q37" s="279"/>
      <c r="R37" s="276">
        <f t="shared" si="1"/>
        <v>0</v>
      </c>
      <c r="S37" s="325"/>
      <c r="T37" s="325"/>
      <c r="U37" s="19"/>
      <c r="V37" s="325"/>
      <c r="W37" s="325"/>
    </row>
    <row r="38" spans="1:23" x14ac:dyDescent="0.25">
      <c r="A38" s="255" t="s">
        <v>129</v>
      </c>
      <c r="B38" s="179"/>
      <c r="C38" s="350"/>
      <c r="D38" s="353"/>
      <c r="E38" s="353"/>
      <c r="F38" s="301"/>
      <c r="G38" s="180"/>
      <c r="H38" s="300"/>
      <c r="I38" s="301"/>
      <c r="J38" s="301"/>
      <c r="K38" s="301"/>
      <c r="M38" s="325"/>
      <c r="N38" s="333">
        <v>46722</v>
      </c>
      <c r="O38" s="270">
        <f t="shared" si="0"/>
        <v>0</v>
      </c>
      <c r="P38" s="279"/>
      <c r="Q38" s="279"/>
      <c r="R38" s="276">
        <f t="shared" si="1"/>
        <v>0</v>
      </c>
      <c r="S38" s="325"/>
      <c r="T38" s="325"/>
      <c r="U38" s="19"/>
      <c r="V38" s="325"/>
      <c r="W38" s="325"/>
    </row>
    <row r="39" spans="1:23" x14ac:dyDescent="0.25">
      <c r="A39" s="255" t="s">
        <v>130</v>
      </c>
      <c r="B39" s="179"/>
      <c r="C39" s="350"/>
      <c r="D39" s="353"/>
      <c r="E39" s="353"/>
      <c r="F39" s="301"/>
      <c r="G39" s="180"/>
      <c r="H39" s="300"/>
      <c r="I39" s="301"/>
      <c r="J39" s="301"/>
      <c r="K39" s="301"/>
      <c r="M39" s="325"/>
      <c r="N39" s="333">
        <v>46753</v>
      </c>
      <c r="O39" s="270">
        <f t="shared" si="0"/>
        <v>0</v>
      </c>
      <c r="P39" s="279"/>
      <c r="Q39" s="279"/>
      <c r="R39" s="276">
        <f t="shared" si="1"/>
        <v>0</v>
      </c>
      <c r="S39" s="325"/>
      <c r="T39" s="325"/>
      <c r="U39" s="19"/>
      <c r="V39" s="325"/>
      <c r="W39" s="325"/>
    </row>
    <row r="40" spans="1:23" x14ac:dyDescent="0.25">
      <c r="A40" s="255" t="s">
        <v>131</v>
      </c>
      <c r="B40" s="179"/>
      <c r="C40" s="350"/>
      <c r="D40" s="353"/>
      <c r="E40" s="353"/>
      <c r="F40" s="301"/>
      <c r="G40" s="180"/>
      <c r="H40" s="300"/>
      <c r="I40" s="301"/>
      <c r="J40" s="301"/>
      <c r="K40" s="301"/>
      <c r="M40" s="325"/>
      <c r="N40" s="333">
        <v>46784</v>
      </c>
      <c r="O40" s="270">
        <f t="shared" si="0"/>
        <v>0</v>
      </c>
      <c r="P40" s="279"/>
      <c r="Q40" s="279"/>
      <c r="R40" s="276">
        <f t="shared" si="1"/>
        <v>0</v>
      </c>
      <c r="S40" s="325"/>
      <c r="T40" s="325"/>
      <c r="U40" s="19"/>
      <c r="V40" s="325"/>
      <c r="W40" s="325"/>
    </row>
    <row r="41" spans="1:23" x14ac:dyDescent="0.25">
      <c r="A41" s="255" t="s">
        <v>132</v>
      </c>
      <c r="B41" s="179"/>
      <c r="C41" s="350"/>
      <c r="D41" s="353"/>
      <c r="E41" s="353"/>
      <c r="F41" s="301"/>
      <c r="G41" s="180"/>
      <c r="H41" s="300"/>
      <c r="I41" s="301"/>
      <c r="J41" s="301"/>
      <c r="K41" s="301"/>
      <c r="M41" s="325"/>
      <c r="N41" s="333">
        <v>46813</v>
      </c>
      <c r="O41" s="270">
        <f t="shared" si="0"/>
        <v>0</v>
      </c>
      <c r="P41" s="279"/>
      <c r="Q41" s="279"/>
      <c r="R41" s="276">
        <f t="shared" si="1"/>
        <v>0</v>
      </c>
      <c r="S41" s="325"/>
      <c r="T41" s="325"/>
      <c r="U41" s="19"/>
      <c r="V41" s="325"/>
      <c r="W41" s="325"/>
    </row>
    <row r="42" spans="1:23" x14ac:dyDescent="0.25">
      <c r="A42" s="255" t="s">
        <v>133</v>
      </c>
      <c r="B42" s="179"/>
      <c r="C42" s="350"/>
      <c r="D42" s="353"/>
      <c r="E42" s="353"/>
      <c r="F42" s="301"/>
      <c r="G42" s="180"/>
      <c r="H42" s="300"/>
      <c r="I42" s="301"/>
      <c r="J42" s="301"/>
      <c r="K42" s="301"/>
      <c r="M42" s="325"/>
      <c r="N42" s="333">
        <v>46844</v>
      </c>
      <c r="O42" s="270">
        <f t="shared" si="0"/>
        <v>0</v>
      </c>
      <c r="P42" s="279"/>
      <c r="Q42" s="279"/>
      <c r="R42" s="276">
        <f t="shared" si="1"/>
        <v>0</v>
      </c>
      <c r="S42" s="325"/>
      <c r="T42" s="325"/>
      <c r="U42" s="19"/>
      <c r="V42" s="325"/>
      <c r="W42" s="325"/>
    </row>
    <row r="43" spans="1:23" x14ac:dyDescent="0.25">
      <c r="A43" s="255" t="s">
        <v>134</v>
      </c>
      <c r="B43" s="179"/>
      <c r="C43" s="350"/>
      <c r="D43" s="353"/>
      <c r="E43" s="353"/>
      <c r="F43" s="301"/>
      <c r="G43" s="180"/>
      <c r="H43" s="300"/>
      <c r="I43" s="301"/>
      <c r="J43" s="301"/>
      <c r="K43" s="301"/>
      <c r="M43" s="325"/>
      <c r="N43" s="333">
        <v>46874</v>
      </c>
      <c r="O43" s="270">
        <f t="shared" si="0"/>
        <v>0</v>
      </c>
      <c r="P43" s="279"/>
      <c r="Q43" s="279"/>
      <c r="R43" s="276">
        <f t="shared" si="1"/>
        <v>0</v>
      </c>
      <c r="S43" s="325"/>
      <c r="T43" s="325"/>
      <c r="U43" s="19"/>
      <c r="V43" s="325"/>
      <c r="W43" s="325"/>
    </row>
    <row r="44" spans="1:23" x14ac:dyDescent="0.25">
      <c r="A44" s="255" t="s">
        <v>135</v>
      </c>
      <c r="B44" s="179"/>
      <c r="C44" s="350"/>
      <c r="D44" s="353"/>
      <c r="E44" s="353"/>
      <c r="F44" s="301"/>
      <c r="G44" s="180"/>
      <c r="H44" s="300"/>
      <c r="I44" s="301"/>
      <c r="J44" s="301"/>
      <c r="K44" s="301"/>
      <c r="M44" s="325"/>
      <c r="N44" s="333">
        <v>46905</v>
      </c>
      <c r="O44" s="270">
        <f t="shared" si="0"/>
        <v>0</v>
      </c>
      <c r="P44" s="279"/>
      <c r="Q44" s="279"/>
      <c r="R44" s="276">
        <f t="shared" si="1"/>
        <v>0</v>
      </c>
      <c r="S44" s="325"/>
      <c r="T44" s="325"/>
      <c r="U44" s="19"/>
      <c r="V44" s="325"/>
      <c r="W44" s="325"/>
    </row>
    <row r="45" spans="1:23" x14ac:dyDescent="0.25">
      <c r="A45" s="255" t="s">
        <v>136</v>
      </c>
      <c r="B45" s="179"/>
      <c r="C45" s="350"/>
      <c r="D45" s="353"/>
      <c r="E45" s="353"/>
      <c r="F45" s="301"/>
      <c r="G45" s="180"/>
      <c r="H45" s="300"/>
      <c r="I45" s="301"/>
      <c r="J45" s="301"/>
      <c r="K45" s="301"/>
      <c r="M45" s="325"/>
      <c r="N45" s="333">
        <v>46935</v>
      </c>
      <c r="O45" s="270">
        <f t="shared" si="0"/>
        <v>0</v>
      </c>
      <c r="P45" s="279"/>
      <c r="Q45" s="279"/>
      <c r="R45" s="276">
        <f t="shared" si="1"/>
        <v>0</v>
      </c>
      <c r="S45" s="325"/>
      <c r="T45" s="325"/>
      <c r="U45" s="19"/>
      <c r="V45" s="325"/>
      <c r="W45" s="325"/>
    </row>
    <row r="46" spans="1:23" x14ac:dyDescent="0.25">
      <c r="A46" s="255" t="s">
        <v>137</v>
      </c>
      <c r="B46" s="179"/>
      <c r="C46" s="350"/>
      <c r="D46" s="353"/>
      <c r="E46" s="353"/>
      <c r="F46" s="301"/>
      <c r="G46" s="180"/>
      <c r="H46" s="300"/>
      <c r="I46" s="301"/>
      <c r="J46" s="301"/>
      <c r="K46" s="301"/>
      <c r="M46" s="325"/>
      <c r="N46" s="333">
        <v>46966</v>
      </c>
      <c r="O46" s="270">
        <f t="shared" si="0"/>
        <v>0</v>
      </c>
      <c r="P46" s="279"/>
      <c r="Q46" s="279"/>
      <c r="R46" s="276">
        <f t="shared" si="1"/>
        <v>0</v>
      </c>
      <c r="S46" s="325"/>
      <c r="T46" s="325"/>
      <c r="U46" s="19"/>
      <c r="V46" s="325"/>
      <c r="W46" s="325"/>
    </row>
    <row r="47" spans="1:23" x14ac:dyDescent="0.25">
      <c r="A47" s="255" t="s">
        <v>138</v>
      </c>
      <c r="B47" s="179"/>
      <c r="C47" s="350"/>
      <c r="D47" s="353"/>
      <c r="E47" s="353"/>
      <c r="F47" s="301"/>
      <c r="G47" s="180"/>
      <c r="H47" s="300"/>
      <c r="I47" s="301"/>
      <c r="J47" s="301"/>
      <c r="K47" s="301"/>
      <c r="M47" s="325"/>
      <c r="N47" s="333">
        <v>46997</v>
      </c>
      <c r="O47" s="270">
        <f t="shared" si="0"/>
        <v>0</v>
      </c>
      <c r="P47" s="279"/>
      <c r="Q47" s="279"/>
      <c r="R47" s="276">
        <f t="shared" si="1"/>
        <v>0</v>
      </c>
      <c r="S47" s="325"/>
      <c r="T47" s="325"/>
      <c r="U47" s="19"/>
      <c r="V47" s="325"/>
      <c r="W47" s="325"/>
    </row>
    <row r="48" spans="1:23" x14ac:dyDescent="0.25">
      <c r="A48" s="255" t="s">
        <v>139</v>
      </c>
      <c r="B48" s="179"/>
      <c r="C48" s="350"/>
      <c r="D48" s="353"/>
      <c r="E48" s="353"/>
      <c r="F48" s="301"/>
      <c r="G48" s="180"/>
      <c r="H48" s="300"/>
      <c r="I48" s="301"/>
      <c r="J48" s="301"/>
      <c r="K48" s="301"/>
      <c r="M48" s="325"/>
      <c r="N48" s="333">
        <v>47027</v>
      </c>
      <c r="O48" s="270">
        <f t="shared" si="0"/>
        <v>0</v>
      </c>
      <c r="P48" s="279"/>
      <c r="Q48" s="279"/>
      <c r="R48" s="276">
        <f t="shared" si="1"/>
        <v>0</v>
      </c>
      <c r="S48" s="325"/>
      <c r="T48" s="325"/>
      <c r="U48" s="19"/>
      <c r="V48" s="325"/>
      <c r="W48" s="325"/>
    </row>
    <row r="49" spans="1:23" x14ac:dyDescent="0.25">
      <c r="A49" s="255" t="s">
        <v>140</v>
      </c>
      <c r="B49" s="179"/>
      <c r="C49" s="350"/>
      <c r="D49" s="353"/>
      <c r="E49" s="353"/>
      <c r="F49" s="301"/>
      <c r="G49" s="180"/>
      <c r="H49" s="300"/>
      <c r="I49" s="301"/>
      <c r="J49" s="301"/>
      <c r="K49" s="301"/>
      <c r="M49" s="325"/>
      <c r="N49" s="333">
        <v>47058</v>
      </c>
      <c r="O49" s="270">
        <f t="shared" si="0"/>
        <v>0</v>
      </c>
      <c r="P49" s="279"/>
      <c r="Q49" s="279"/>
      <c r="R49" s="276">
        <f t="shared" si="1"/>
        <v>0</v>
      </c>
      <c r="S49" s="325"/>
      <c r="T49" s="325"/>
      <c r="U49" s="19"/>
      <c r="V49" s="325"/>
      <c r="W49" s="325"/>
    </row>
    <row r="50" spans="1:23" x14ac:dyDescent="0.25">
      <c r="A50" s="255" t="s">
        <v>141</v>
      </c>
      <c r="B50" s="179"/>
      <c r="C50" s="350"/>
      <c r="D50" s="353"/>
      <c r="E50" s="353"/>
      <c r="F50" s="301"/>
      <c r="G50" s="180"/>
      <c r="H50" s="300"/>
      <c r="I50" s="301"/>
      <c r="J50" s="301"/>
      <c r="K50" s="301"/>
      <c r="M50" s="325"/>
      <c r="N50" s="333">
        <v>47088</v>
      </c>
      <c r="O50" s="270">
        <f t="shared" si="0"/>
        <v>0</v>
      </c>
      <c r="P50" s="279"/>
      <c r="Q50" s="279"/>
      <c r="R50" s="276">
        <f t="shared" si="1"/>
        <v>0</v>
      </c>
      <c r="S50" s="325"/>
      <c r="T50" s="325"/>
      <c r="U50" s="19"/>
      <c r="V50" s="325"/>
      <c r="W50" s="325"/>
    </row>
    <row r="51" spans="1:23" x14ac:dyDescent="0.25">
      <c r="A51" s="255" t="s">
        <v>142</v>
      </c>
      <c r="B51" s="179"/>
      <c r="C51" s="350"/>
      <c r="D51" s="353"/>
      <c r="E51" s="353"/>
      <c r="F51" s="301"/>
      <c r="G51" s="180"/>
      <c r="H51" s="300"/>
      <c r="I51" s="301"/>
      <c r="J51" s="301"/>
      <c r="K51" s="301"/>
      <c r="M51" s="325"/>
      <c r="N51" s="333">
        <v>47119</v>
      </c>
      <c r="O51" s="270">
        <f t="shared" si="0"/>
        <v>0</v>
      </c>
      <c r="P51" s="279"/>
      <c r="Q51" s="279"/>
      <c r="R51" s="276">
        <f t="shared" si="1"/>
        <v>0</v>
      </c>
      <c r="S51" s="325"/>
      <c r="T51" s="325"/>
      <c r="U51" s="19"/>
      <c r="V51" s="325"/>
      <c r="W51" s="325"/>
    </row>
    <row r="52" spans="1:23" x14ac:dyDescent="0.25">
      <c r="A52" s="255" t="s">
        <v>143</v>
      </c>
      <c r="B52" s="179"/>
      <c r="C52" s="350"/>
      <c r="D52" s="353"/>
      <c r="E52" s="353"/>
      <c r="F52" s="301"/>
      <c r="G52" s="180"/>
      <c r="H52" s="300"/>
      <c r="I52" s="301"/>
      <c r="J52" s="301"/>
      <c r="K52" s="301"/>
      <c r="M52" s="325"/>
      <c r="N52" s="333">
        <v>47150</v>
      </c>
      <c r="O52" s="270">
        <f t="shared" si="0"/>
        <v>0</v>
      </c>
      <c r="P52" s="279"/>
      <c r="Q52" s="279"/>
      <c r="R52" s="276">
        <f t="shared" si="1"/>
        <v>0</v>
      </c>
      <c r="S52" s="325"/>
      <c r="T52" s="325"/>
      <c r="U52" s="19"/>
      <c r="V52" s="325"/>
      <c r="W52" s="325"/>
    </row>
    <row r="53" spans="1:23" x14ac:dyDescent="0.25">
      <c r="A53" s="255" t="s">
        <v>144</v>
      </c>
      <c r="B53" s="179"/>
      <c r="C53" s="350"/>
      <c r="D53" s="353"/>
      <c r="E53" s="353"/>
      <c r="F53" s="301"/>
      <c r="G53" s="180"/>
      <c r="H53" s="300"/>
      <c r="I53" s="301"/>
      <c r="J53" s="301"/>
      <c r="K53" s="301"/>
      <c r="M53" s="325"/>
      <c r="N53" s="333">
        <v>47178</v>
      </c>
      <c r="O53" s="270">
        <f t="shared" si="0"/>
        <v>0</v>
      </c>
      <c r="P53" s="279"/>
      <c r="Q53" s="279"/>
      <c r="R53" s="276">
        <f t="shared" si="1"/>
        <v>0</v>
      </c>
      <c r="S53" s="325"/>
      <c r="T53" s="325"/>
      <c r="U53" s="19"/>
      <c r="V53" s="325"/>
      <c r="W53" s="325"/>
    </row>
    <row r="54" spans="1:23" x14ac:dyDescent="0.25">
      <c r="A54" s="294"/>
      <c r="B54" s="295"/>
      <c r="C54" s="351"/>
      <c r="D54" s="351"/>
      <c r="E54" s="351"/>
      <c r="F54" s="295"/>
      <c r="G54" s="295"/>
      <c r="H54" s="295"/>
      <c r="I54" s="295"/>
      <c r="J54" s="295"/>
      <c r="M54" s="325"/>
      <c r="N54" s="333">
        <v>47209</v>
      </c>
      <c r="O54" s="270">
        <f t="shared" si="0"/>
        <v>0</v>
      </c>
      <c r="P54" s="279"/>
      <c r="Q54" s="279"/>
      <c r="R54" s="276">
        <f t="shared" si="1"/>
        <v>0</v>
      </c>
      <c r="S54" s="325"/>
      <c r="T54" s="325"/>
      <c r="U54" s="19"/>
      <c r="V54" s="325"/>
      <c r="W54" s="325"/>
    </row>
    <row r="55" spans="1:23" ht="15.75" thickBot="1" x14ac:dyDescent="0.3">
      <c r="A55" s="294"/>
      <c r="B55" s="295"/>
      <c r="C55" s="351"/>
      <c r="D55" s="351"/>
      <c r="E55" s="351"/>
      <c r="F55" s="295"/>
      <c r="G55" s="295"/>
      <c r="H55" s="295"/>
      <c r="I55" s="295"/>
      <c r="J55" s="295"/>
      <c r="M55" s="325"/>
      <c r="N55" s="333">
        <v>47239</v>
      </c>
      <c r="O55" s="270">
        <f t="shared" si="0"/>
        <v>0</v>
      </c>
      <c r="P55" s="279"/>
      <c r="Q55" s="279"/>
      <c r="R55" s="276">
        <f t="shared" si="1"/>
        <v>0</v>
      </c>
      <c r="S55" s="325"/>
      <c r="T55" s="325"/>
      <c r="U55" s="19"/>
      <c r="V55" s="325"/>
      <c r="W55" s="325"/>
    </row>
    <row r="56" spans="1:23" ht="14.45" customHeight="1" x14ac:dyDescent="0.25">
      <c r="A56" s="294"/>
      <c r="B56" s="438" t="s">
        <v>208</v>
      </c>
      <c r="C56" s="439"/>
      <c r="D56" s="439"/>
      <c r="E56" s="439"/>
      <c r="F56" s="439"/>
      <c r="G56" s="439"/>
      <c r="H56" s="439"/>
      <c r="I56" s="439"/>
      <c r="J56" s="439"/>
      <c r="K56" s="440"/>
      <c r="M56" s="325"/>
      <c r="N56" s="333">
        <v>47270</v>
      </c>
      <c r="O56" s="270">
        <f t="shared" si="0"/>
        <v>0</v>
      </c>
      <c r="P56" s="279"/>
      <c r="Q56" s="279"/>
      <c r="R56" s="276">
        <f t="shared" si="1"/>
        <v>0</v>
      </c>
      <c r="S56" s="325"/>
      <c r="T56" s="325"/>
      <c r="U56" s="19"/>
      <c r="V56" s="325"/>
      <c r="W56" s="325"/>
    </row>
    <row r="57" spans="1:23" ht="15" customHeight="1" thickBot="1" x14ac:dyDescent="0.3">
      <c r="A57" s="294"/>
      <c r="B57" s="441"/>
      <c r="C57" s="442"/>
      <c r="D57" s="442"/>
      <c r="E57" s="442"/>
      <c r="F57" s="442"/>
      <c r="G57" s="442"/>
      <c r="H57" s="442"/>
      <c r="I57" s="442"/>
      <c r="J57" s="442"/>
      <c r="K57" s="443"/>
      <c r="M57" s="325"/>
      <c r="N57" s="333">
        <v>47300</v>
      </c>
      <c r="O57" s="270">
        <f t="shared" si="0"/>
        <v>0</v>
      </c>
      <c r="P57" s="279"/>
      <c r="Q57" s="279"/>
      <c r="R57" s="276">
        <f t="shared" si="1"/>
        <v>0</v>
      </c>
      <c r="S57" s="325"/>
      <c r="T57" s="325"/>
      <c r="U57" s="19"/>
      <c r="V57" s="325"/>
      <c r="W57" s="325"/>
    </row>
    <row r="58" spans="1:23" x14ac:dyDescent="0.25">
      <c r="A58" s="294"/>
      <c r="B58" s="295"/>
      <c r="C58" s="351"/>
      <c r="D58" s="351"/>
      <c r="E58" s="351"/>
      <c r="F58" s="295"/>
      <c r="G58" s="295"/>
      <c r="H58" s="295"/>
      <c r="I58" s="295"/>
      <c r="J58" s="295"/>
      <c r="M58" s="325"/>
      <c r="N58" s="333">
        <v>47331</v>
      </c>
      <c r="O58" s="270">
        <f t="shared" si="0"/>
        <v>0</v>
      </c>
      <c r="P58" s="279"/>
      <c r="Q58" s="279"/>
      <c r="R58" s="276">
        <f t="shared" si="1"/>
        <v>0</v>
      </c>
      <c r="S58" s="325"/>
      <c r="T58" s="325"/>
      <c r="U58" s="19"/>
      <c r="V58" s="325"/>
      <c r="W58" s="325"/>
    </row>
    <row r="59" spans="1:23" x14ac:dyDescent="0.25">
      <c r="A59" s="294"/>
      <c r="B59" s="295"/>
      <c r="C59" s="351"/>
      <c r="D59" s="351"/>
      <c r="E59" s="351"/>
      <c r="F59" s="295"/>
      <c r="G59" s="295"/>
      <c r="H59" s="295"/>
      <c r="I59" s="295"/>
      <c r="J59" s="295"/>
      <c r="M59" s="325"/>
      <c r="N59" s="333">
        <v>47362</v>
      </c>
      <c r="O59" s="270">
        <f t="shared" si="0"/>
        <v>0</v>
      </c>
      <c r="P59" s="279"/>
      <c r="Q59" s="279"/>
      <c r="R59" s="276">
        <f t="shared" si="1"/>
        <v>0</v>
      </c>
      <c r="S59" s="325"/>
      <c r="T59" s="325"/>
      <c r="U59" s="19"/>
      <c r="V59" s="325"/>
      <c r="W59" s="325"/>
    </row>
    <row r="60" spans="1:23" x14ac:dyDescent="0.25">
      <c r="A60" s="294"/>
      <c r="B60" s="295"/>
      <c r="C60" s="351"/>
      <c r="D60" s="351"/>
      <c r="E60" s="351"/>
      <c r="F60" s="295"/>
      <c r="G60" s="295"/>
      <c r="H60" s="295"/>
      <c r="I60" s="295"/>
      <c r="J60" s="295"/>
      <c r="M60" s="325"/>
      <c r="N60" s="333">
        <v>47392</v>
      </c>
      <c r="O60" s="270">
        <f t="shared" si="0"/>
        <v>0</v>
      </c>
      <c r="P60" s="279"/>
      <c r="Q60" s="279"/>
      <c r="R60" s="276">
        <f t="shared" si="1"/>
        <v>0</v>
      </c>
      <c r="S60" s="325"/>
      <c r="T60" s="325"/>
      <c r="U60" s="19"/>
      <c r="V60" s="325"/>
      <c r="W60" s="325"/>
    </row>
    <row r="61" spans="1:23" x14ac:dyDescent="0.25">
      <c r="A61" s="294"/>
      <c r="B61" s="295"/>
      <c r="C61" s="351"/>
      <c r="D61" s="351"/>
      <c r="E61" s="351"/>
      <c r="F61" s="295"/>
      <c r="G61" s="295"/>
      <c r="H61" s="295"/>
      <c r="I61" s="295"/>
      <c r="J61" s="295"/>
      <c r="M61" s="325"/>
      <c r="N61" s="333">
        <v>47423</v>
      </c>
      <c r="O61" s="270">
        <f t="shared" si="0"/>
        <v>0</v>
      </c>
      <c r="P61" s="279"/>
      <c r="Q61" s="279"/>
      <c r="R61" s="276">
        <f t="shared" si="1"/>
        <v>0</v>
      </c>
      <c r="S61" s="325"/>
      <c r="T61" s="325"/>
      <c r="U61" s="19"/>
      <c r="V61" s="325"/>
      <c r="W61" s="325"/>
    </row>
    <row r="62" spans="1:23" ht="15.6" customHeight="1" x14ac:dyDescent="0.25">
      <c r="A62" s="294"/>
      <c r="B62" s="295"/>
      <c r="C62" s="351"/>
      <c r="D62" s="351"/>
      <c r="E62" s="351"/>
      <c r="F62" s="295"/>
      <c r="G62" s="295"/>
      <c r="H62" s="295"/>
      <c r="I62" s="295"/>
      <c r="J62" s="295"/>
      <c r="M62" s="325"/>
      <c r="N62" s="333">
        <v>47453</v>
      </c>
      <c r="O62" s="270">
        <f t="shared" si="0"/>
        <v>0</v>
      </c>
      <c r="P62" s="279"/>
      <c r="Q62" s="279"/>
      <c r="R62" s="276">
        <f t="shared" si="1"/>
        <v>0</v>
      </c>
      <c r="S62" s="325"/>
      <c r="T62" s="325"/>
      <c r="U62" s="19"/>
      <c r="V62" s="325"/>
      <c r="W62" s="325"/>
    </row>
    <row r="63" spans="1:23" ht="15.75" hidden="1" thickBot="1" x14ac:dyDescent="0.3">
      <c r="A63" s="294"/>
      <c r="B63" s="295"/>
      <c r="C63" s="351"/>
      <c r="D63" s="351"/>
      <c r="E63" s="351"/>
      <c r="F63" s="295"/>
      <c r="G63" s="295"/>
      <c r="H63" s="295"/>
      <c r="I63" s="295"/>
      <c r="J63" s="295"/>
      <c r="N63" s="356" t="s">
        <v>251</v>
      </c>
      <c r="O63" s="296">
        <f>AVERAGE(O3:O62)</f>
        <v>0</v>
      </c>
      <c r="P63" s="296" t="e">
        <f t="shared" ref="P63:W63" si="2">AVERAGE(P3:P62)</f>
        <v>#DIV/0!</v>
      </c>
      <c r="Q63" s="296" t="e">
        <f t="shared" si="2"/>
        <v>#DIV/0!</v>
      </c>
      <c r="R63" s="296">
        <f t="shared" si="2"/>
        <v>0</v>
      </c>
      <c r="S63" s="296" t="e">
        <f t="shared" si="2"/>
        <v>#DIV/0!</v>
      </c>
      <c r="T63" s="296" t="e">
        <f t="shared" si="2"/>
        <v>#DIV/0!</v>
      </c>
      <c r="U63" s="296" t="e">
        <f t="shared" si="2"/>
        <v>#DIV/0!</v>
      </c>
      <c r="V63" s="296" t="e">
        <f t="shared" si="2"/>
        <v>#DIV/0!</v>
      </c>
      <c r="W63" s="296" t="e">
        <f t="shared" si="2"/>
        <v>#DIV/0!</v>
      </c>
    </row>
    <row r="64" spans="1:23" ht="15.75" hidden="1" thickBot="1" x14ac:dyDescent="0.3">
      <c r="A64" s="294"/>
      <c r="B64" s="295"/>
      <c r="C64" s="351"/>
      <c r="D64" s="351"/>
      <c r="E64" s="351"/>
      <c r="F64" s="295"/>
      <c r="G64" s="295"/>
      <c r="H64" s="295"/>
      <c r="I64" s="295"/>
      <c r="J64" s="295"/>
      <c r="N64" s="357" t="s">
        <v>252</v>
      </c>
      <c r="O64" s="297">
        <f>SUM(O3:O62)</f>
        <v>0</v>
      </c>
      <c r="P64" s="297">
        <f t="shared" ref="P64:W64" si="3">SUM(P3:P62)</f>
        <v>0</v>
      </c>
      <c r="Q64" s="297">
        <f t="shared" si="3"/>
        <v>0</v>
      </c>
      <c r="R64" s="297">
        <f t="shared" si="3"/>
        <v>0</v>
      </c>
      <c r="S64" s="297">
        <f t="shared" si="3"/>
        <v>0</v>
      </c>
      <c r="T64" s="297">
        <f t="shared" si="3"/>
        <v>0</v>
      </c>
      <c r="U64" s="297">
        <f t="shared" si="3"/>
        <v>0</v>
      </c>
      <c r="V64" s="297">
        <f t="shared" si="3"/>
        <v>0</v>
      </c>
      <c r="W64" s="297">
        <f t="shared" si="3"/>
        <v>0</v>
      </c>
    </row>
    <row r="65" spans="1:10" x14ac:dyDescent="0.25">
      <c r="A65" s="294"/>
      <c r="B65" s="295"/>
      <c r="C65" s="351"/>
      <c r="D65" s="351"/>
      <c r="E65" s="351"/>
      <c r="F65" s="295"/>
      <c r="G65" s="295"/>
      <c r="H65" s="295"/>
      <c r="I65" s="295"/>
      <c r="J65" s="295"/>
    </row>
    <row r="66" spans="1:10" x14ac:dyDescent="0.25">
      <c r="A66" s="294"/>
      <c r="B66" s="295"/>
      <c r="C66" s="351"/>
      <c r="D66" s="351"/>
      <c r="E66" s="351"/>
      <c r="F66" s="295"/>
      <c r="G66" s="295"/>
      <c r="H66" s="295"/>
      <c r="I66" s="295"/>
      <c r="J66" s="295"/>
    </row>
    <row r="67" spans="1:10" x14ac:dyDescent="0.25">
      <c r="A67" s="294"/>
      <c r="B67" s="295"/>
      <c r="C67" s="351"/>
      <c r="D67" s="351"/>
      <c r="E67" s="351"/>
      <c r="F67" s="295"/>
      <c r="G67" s="295"/>
      <c r="H67" s="295"/>
      <c r="I67" s="295"/>
      <c r="J67" s="295"/>
    </row>
    <row r="68" spans="1:10" x14ac:dyDescent="0.25">
      <c r="A68" s="294"/>
      <c r="B68" s="295"/>
      <c r="C68" s="351"/>
      <c r="D68" s="351"/>
      <c r="E68" s="351"/>
      <c r="F68" s="295"/>
      <c r="G68" s="295"/>
      <c r="H68" s="295"/>
      <c r="I68" s="295"/>
      <c r="J68" s="295"/>
    </row>
    <row r="69" spans="1:10" x14ac:dyDescent="0.25">
      <c r="A69" s="294"/>
      <c r="B69" s="295"/>
      <c r="C69" s="351"/>
      <c r="D69" s="351"/>
      <c r="E69" s="351"/>
      <c r="F69" s="295"/>
      <c r="G69" s="295"/>
      <c r="H69" s="295"/>
      <c r="I69" s="295"/>
      <c r="J69" s="295"/>
    </row>
    <row r="70" spans="1:10" x14ac:dyDescent="0.25">
      <c r="A70" s="294"/>
      <c r="B70" s="295"/>
      <c r="C70" s="351"/>
      <c r="D70" s="351"/>
      <c r="E70" s="351"/>
      <c r="F70" s="295"/>
      <c r="G70" s="295"/>
      <c r="H70" s="295"/>
      <c r="I70" s="295"/>
      <c r="J70" s="295"/>
    </row>
    <row r="71" spans="1:10" x14ac:dyDescent="0.25">
      <c r="A71" s="294"/>
      <c r="B71" s="295"/>
      <c r="C71" s="351"/>
      <c r="D71" s="351"/>
      <c r="E71" s="351"/>
      <c r="F71" s="295"/>
      <c r="G71" s="295"/>
      <c r="H71" s="295"/>
      <c r="I71" s="295"/>
      <c r="J71" s="295"/>
    </row>
    <row r="72" spans="1:10" x14ac:dyDescent="0.25">
      <c r="A72" s="294"/>
      <c r="B72" s="295"/>
      <c r="C72" s="351"/>
      <c r="D72" s="351"/>
      <c r="E72" s="351"/>
      <c r="F72" s="295"/>
      <c r="G72" s="295"/>
      <c r="H72" s="295"/>
      <c r="I72" s="295"/>
      <c r="J72" s="295"/>
    </row>
    <row r="73" spans="1:10" x14ac:dyDescent="0.25">
      <c r="A73" s="294"/>
      <c r="B73" s="295"/>
      <c r="C73" s="351"/>
      <c r="D73" s="351"/>
      <c r="E73" s="351"/>
      <c r="F73" s="295"/>
      <c r="G73" s="295"/>
      <c r="H73" s="295"/>
      <c r="I73" s="295"/>
      <c r="J73" s="295"/>
    </row>
    <row r="74" spans="1:10" x14ac:dyDescent="0.25">
      <c r="A74" s="294"/>
      <c r="B74" s="295"/>
      <c r="C74" s="351"/>
      <c r="D74" s="351"/>
      <c r="E74" s="351"/>
      <c r="F74" s="295"/>
      <c r="G74" s="295"/>
      <c r="H74" s="295"/>
      <c r="I74" s="295"/>
      <c r="J74" s="295"/>
    </row>
    <row r="75" spans="1:10" x14ac:dyDescent="0.25">
      <c r="A75" s="294"/>
      <c r="B75" s="295"/>
      <c r="C75" s="351"/>
      <c r="D75" s="351"/>
      <c r="E75" s="351"/>
      <c r="F75" s="295"/>
      <c r="G75" s="295"/>
      <c r="H75" s="295"/>
      <c r="I75" s="295"/>
      <c r="J75" s="295"/>
    </row>
    <row r="76" spans="1:10" x14ac:dyDescent="0.25">
      <c r="A76" s="294"/>
      <c r="B76" s="295"/>
      <c r="C76" s="351"/>
      <c r="D76" s="351"/>
      <c r="E76" s="351"/>
      <c r="F76" s="295"/>
      <c r="G76" s="295"/>
      <c r="H76" s="295"/>
      <c r="I76" s="295"/>
      <c r="J76" s="295"/>
    </row>
    <row r="77" spans="1:10" x14ac:dyDescent="0.25">
      <c r="A77" s="294"/>
      <c r="B77" s="295"/>
      <c r="C77" s="351"/>
      <c r="D77" s="351"/>
      <c r="E77" s="351"/>
      <c r="F77" s="295"/>
      <c r="G77" s="295"/>
      <c r="H77" s="295"/>
      <c r="I77" s="295"/>
      <c r="J77" s="295"/>
    </row>
    <row r="78" spans="1:10" x14ac:dyDescent="0.25">
      <c r="A78" s="294"/>
      <c r="B78" s="295"/>
      <c r="C78" s="351"/>
      <c r="D78" s="351"/>
      <c r="E78" s="351"/>
      <c r="F78" s="295"/>
      <c r="G78" s="295"/>
      <c r="H78" s="295"/>
      <c r="I78" s="295"/>
      <c r="J78" s="295"/>
    </row>
    <row r="79" spans="1:10" x14ac:dyDescent="0.25">
      <c r="A79" s="294"/>
      <c r="B79" s="295"/>
      <c r="C79" s="351"/>
      <c r="D79" s="351"/>
      <c r="E79" s="351"/>
      <c r="F79" s="295"/>
      <c r="G79" s="295"/>
      <c r="H79" s="295"/>
      <c r="I79" s="295"/>
      <c r="J79" s="295"/>
    </row>
    <row r="80" spans="1:10" x14ac:dyDescent="0.25">
      <c r="A80" s="294"/>
      <c r="B80" s="295"/>
      <c r="C80" s="351"/>
      <c r="D80" s="351"/>
      <c r="E80" s="351"/>
      <c r="F80" s="295"/>
      <c r="G80" s="295"/>
      <c r="H80" s="295"/>
      <c r="I80" s="295"/>
      <c r="J80" s="295"/>
    </row>
    <row r="81" spans="1:10" x14ac:dyDescent="0.25">
      <c r="A81" s="294"/>
      <c r="B81" s="295"/>
      <c r="C81" s="351"/>
      <c r="D81" s="351"/>
      <c r="E81" s="351"/>
      <c r="F81" s="295"/>
      <c r="G81" s="295"/>
      <c r="H81" s="295"/>
      <c r="I81" s="295"/>
      <c r="J81" s="295"/>
    </row>
    <row r="82" spans="1:10" x14ac:dyDescent="0.25">
      <c r="A82" s="294"/>
      <c r="B82" s="295"/>
      <c r="C82" s="351"/>
      <c r="D82" s="351"/>
      <c r="E82" s="351"/>
      <c r="F82" s="295"/>
      <c r="G82" s="295"/>
      <c r="H82" s="295"/>
      <c r="I82" s="295"/>
      <c r="J82" s="295"/>
    </row>
    <row r="83" spans="1:10" x14ac:dyDescent="0.25">
      <c r="A83" s="294"/>
      <c r="B83" s="295"/>
      <c r="C83" s="351"/>
      <c r="D83" s="351"/>
      <c r="E83" s="351"/>
      <c r="F83" s="295"/>
      <c r="G83" s="295"/>
      <c r="H83" s="295"/>
      <c r="I83" s="295"/>
      <c r="J83" s="295"/>
    </row>
    <row r="84" spans="1:10" x14ac:dyDescent="0.25">
      <c r="A84" s="294"/>
      <c r="B84" s="295"/>
      <c r="C84" s="351"/>
      <c r="D84" s="351"/>
      <c r="E84" s="351"/>
      <c r="F84" s="295"/>
      <c r="G84" s="295"/>
      <c r="H84" s="295"/>
      <c r="I84" s="295"/>
      <c r="J84" s="295"/>
    </row>
    <row r="85" spans="1:10" x14ac:dyDescent="0.25">
      <c r="A85" s="294"/>
      <c r="B85" s="295"/>
      <c r="C85" s="351"/>
      <c r="D85" s="351"/>
      <c r="E85" s="351"/>
      <c r="F85" s="295"/>
      <c r="G85" s="295"/>
      <c r="H85" s="295"/>
      <c r="I85" s="295"/>
      <c r="J85" s="295"/>
    </row>
    <row r="86" spans="1:10" x14ac:dyDescent="0.25">
      <c r="A86" s="294"/>
      <c r="B86" s="295"/>
      <c r="C86" s="351"/>
      <c r="D86" s="351"/>
      <c r="E86" s="351"/>
      <c r="F86" s="295"/>
      <c r="G86" s="295"/>
      <c r="H86" s="295"/>
      <c r="I86" s="295"/>
      <c r="J86" s="295"/>
    </row>
    <row r="87" spans="1:10" x14ac:dyDescent="0.25">
      <c r="A87" s="295"/>
      <c r="B87" s="295"/>
      <c r="C87" s="351"/>
      <c r="D87" s="351"/>
      <c r="E87" s="351"/>
      <c r="F87" s="295"/>
      <c r="G87" s="295"/>
      <c r="H87" s="295"/>
      <c r="I87" s="295"/>
      <c r="J87" s="295"/>
    </row>
    <row r="88" spans="1:10" x14ac:dyDescent="0.25">
      <c r="A88" s="295"/>
      <c r="B88" s="295"/>
      <c r="C88" s="351"/>
      <c r="D88" s="351"/>
      <c r="E88" s="351"/>
      <c r="F88" s="295"/>
      <c r="G88" s="295"/>
      <c r="H88" s="295"/>
      <c r="I88" s="295"/>
      <c r="J88" s="295"/>
    </row>
    <row r="89" spans="1:10" x14ac:dyDescent="0.25">
      <c r="A89" s="298"/>
      <c r="B89" s="298"/>
      <c r="C89" s="352"/>
      <c r="D89" s="352"/>
      <c r="E89" s="352"/>
      <c r="F89" s="298"/>
      <c r="G89" s="298"/>
      <c r="H89" s="298"/>
      <c r="I89" s="298"/>
      <c r="J89" s="298"/>
    </row>
  </sheetData>
  <sheetProtection algorithmName="SHA-512" hashValue="yUw4LDlE7qcqJ7PGWvKkeNCQtuHUprZFRkrnL/ezmFZnhSE6LWUnKUmfl+NML9IVcHwWN9IHt1HxOKoUquPG4Q==" saltValue="I6/CMuVR0Ab14POnld9yIQ==" spinCount="100000" sheet="1" objects="1" scenarios="1"/>
  <mergeCells count="3">
    <mergeCell ref="A1:K1"/>
    <mergeCell ref="B56:K57"/>
    <mergeCell ref="M1:W1"/>
  </mergeCells>
  <conditionalFormatting sqref="B4:C18 H4:H22 C19:C22 B19:B53 A3:J3 G4:G53">
    <cfRule type="expression" dxfId="204" priority="11">
      <formula>IF($A3="","",$A3&gt;0)</formula>
    </cfRule>
  </conditionalFormatting>
  <conditionalFormatting sqref="C23">
    <cfRule type="expression" dxfId="203" priority="10">
      <formula>IF($A23="","",$A23&gt;0)</formula>
    </cfRule>
  </conditionalFormatting>
  <conditionalFormatting sqref="C24">
    <cfRule type="expression" dxfId="202" priority="9">
      <formula>IF($A24="","",$A24&gt;0)</formula>
    </cfRule>
  </conditionalFormatting>
  <conditionalFormatting sqref="C25">
    <cfRule type="expression" dxfId="201" priority="8">
      <formula>IF($A25="","",$A25&gt;0)</formula>
    </cfRule>
  </conditionalFormatting>
  <conditionalFormatting sqref="C26">
    <cfRule type="expression" dxfId="200" priority="7">
      <formula>IF($A26="","",$A26&gt;0)</formula>
    </cfRule>
  </conditionalFormatting>
  <conditionalFormatting sqref="C27">
    <cfRule type="expression" dxfId="199" priority="6">
      <formula>IF($A27="","",$A27&gt;0)</formula>
    </cfRule>
  </conditionalFormatting>
  <conditionalFormatting sqref="C31:C53">
    <cfRule type="expression" dxfId="198" priority="1">
      <formula>IF($A31="","",$A31&gt;0)</formula>
    </cfRule>
  </conditionalFormatting>
  <conditionalFormatting sqref="C28">
    <cfRule type="expression" dxfId="197" priority="4">
      <formula>IF($A28="","",$A28&gt;0)</formula>
    </cfRule>
  </conditionalFormatting>
  <conditionalFormatting sqref="C29">
    <cfRule type="expression" dxfId="196" priority="3">
      <formula>IF($A29="","",$A29&gt;0)</formula>
    </cfRule>
  </conditionalFormatting>
  <conditionalFormatting sqref="C30">
    <cfRule type="expression" dxfId="195" priority="2">
      <formula>IF($A30="","",$A30&gt;0)</formula>
    </cfRule>
  </conditionalFormatting>
  <dataValidations xWindow="1681" yWindow="986" count="10">
    <dataValidation type="whole" allowBlank="1" showInputMessage="1" showErrorMessage="1" sqref="I58:J86 I54:J55">
      <formula1>0</formula1>
      <formula2>10000000</formula2>
    </dataValidation>
    <dataValidation type="whole" allowBlank="1" showInputMessage="1" showErrorMessage="1" sqref="B54:C55 D42:E55 F54:G55 B58:G86">
      <formula1>0</formula1>
      <formula2>100000000</formula2>
    </dataValidation>
    <dataValidation type="whole" allowBlank="1" showInputMessage="1" showErrorMessage="1" sqref="V3:W62 S3:T62 P3:Q62">
      <formula1>0</formula1>
      <formula2>100000</formula2>
    </dataValidation>
    <dataValidation allowBlank="1" showInputMessage="1" showErrorMessage="1" promptTitle="INFO:" prompt="Ak jeden dobrovoľník pôsobí v oboch oblastiach, eviduje sa 2 krát = každá oblasť zvlášť." sqref="B2"/>
    <dataValidation type="date" allowBlank="1" showInputMessage="1" showErrorMessage="1" sqref="I3:I53">
      <formula1>7306</formula1>
      <formula2>47483</formula2>
    </dataValidation>
    <dataValidation type="whole" allowBlank="1" showInputMessage="1" showErrorMessage="1" promptTitle="Vysvetlivka:" prompt="V tejto bunke sa nachádza automatický súčet hodnôt z buniek stĺpca P a Q (pre konkrétny riadok)" sqref="O3:O62">
      <formula1>0</formula1>
      <formula2>100000</formula2>
    </dataValidation>
    <dataValidation type="whole" allowBlank="1" showInputMessage="1" showErrorMessage="1" promptTitle="Vysvetlivka:" prompt="V tejto bunke sa nachádza automatický súčet hodnôt z buniek stĺpca S a T (pre konkrétny riadok)" sqref="R3:R62">
      <formula1>0</formula1>
      <formula2>100000</formula2>
    </dataValidation>
    <dataValidation type="whole" allowBlank="1" showInputMessage="1" showErrorMessage="1" sqref="G3:G53">
      <formula1>1</formula1>
      <formula2>110</formula2>
    </dataValidation>
    <dataValidation type="date" allowBlank="1" showInputMessage="1" showErrorMessage="1" promptTitle="INFO:" prompt="Údaje vpisujte vo formáte: mesiac rok (napr. marec 2025)" sqref="J2:K53">
      <formula1>45658</formula1>
      <formula2>47483</formula2>
    </dataValidation>
    <dataValidation type="date" allowBlank="1" showInputMessage="1" showErrorMessage="1" promptTitle="INFO:" prompt="Údaje vpisujte vo formáte: mesiac rok (napr. marec 2025)" sqref="F2:F53">
      <formula1>7306</formula1>
      <formula2>47483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81" yWindow="986" count="5">
        <x14:dataValidation type="list" allowBlank="1" showInputMessage="1" showErrorMessage="1">
          <x14:formula1>
            <xm:f>'pomocné zoznamy'!$E$3:$E$4</xm:f>
          </x14:formula1>
          <xm:sqref>H3:H22</xm:sqref>
        </x14:dataValidation>
        <x14:dataValidation type="list" allowBlank="1" showInputMessage="1" showErrorMessage="1">
          <x14:formula1>
            <xm:f>'pomocné zoznamy'!$C$3:$C$4</xm:f>
          </x14:formula1>
          <xm:sqref>B3:B53</xm:sqref>
        </x14:dataValidation>
        <x14:dataValidation type="list" allowBlank="1" showInputMessage="1" showErrorMessage="1">
          <x14:formula1>
            <xm:f>'pomocné zoznamy'!$D$3:$D$5</xm:f>
          </x14:formula1>
          <xm:sqref>C3:C53</xm:sqref>
        </x14:dataValidation>
        <x14:dataValidation type="list" allowBlank="1" showInputMessage="1" showErrorMessage="1">
          <x14:formula1>
            <xm:f>'pomocné zoznamy'!$F$3:$F$7</xm:f>
          </x14:formula1>
          <xm:sqref>U3:U62 H42:H55 H58:H86</xm:sqref>
        </x14:dataValidation>
        <x14:dataValidation type="list" allowBlank="1" showInputMessage="1" showErrorMessage="1">
          <x14:formula1>
            <xm:f>pomocne_nove!$A$1:$A$10</xm:f>
          </x14:formula1>
          <xm:sqref>M3:M62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2867A0"/>
  </sheetPr>
  <dimension ref="A1:Q64"/>
  <sheetViews>
    <sheetView showGridLines="0" zoomScale="70" zoomScaleNormal="70" workbookViewId="0">
      <pane ySplit="2" topLeftCell="A3" activePane="bottomLeft" state="frozen"/>
      <selection pane="bottomLeft" sqref="A1:G1"/>
    </sheetView>
  </sheetViews>
  <sheetFormatPr defaultColWidth="8.85546875" defaultRowHeight="15" x14ac:dyDescent="0.25"/>
  <cols>
    <col min="1" max="1" width="15.5703125" style="254" customWidth="1"/>
    <col min="2" max="7" width="33.5703125" style="254" customWidth="1"/>
    <col min="8" max="8" width="5.5703125" style="254" customWidth="1"/>
    <col min="9" max="9" width="15.5703125" style="254" customWidth="1"/>
    <col min="10" max="10" width="33.5703125" style="254" customWidth="1"/>
    <col min="11" max="17" width="28" style="254" customWidth="1"/>
    <col min="18" max="16384" width="8.85546875" style="254"/>
  </cols>
  <sheetData>
    <row r="1" spans="1:17" ht="19.5" thickBot="1" x14ac:dyDescent="0.35">
      <c r="A1" s="447" t="s">
        <v>273</v>
      </c>
      <c r="B1" s="448"/>
      <c r="C1" s="448"/>
      <c r="D1" s="448"/>
      <c r="E1" s="448"/>
      <c r="F1" s="448"/>
      <c r="G1" s="449"/>
      <c r="I1" s="450" t="s">
        <v>288</v>
      </c>
      <c r="J1" s="451"/>
      <c r="K1" s="451"/>
      <c r="L1" s="451"/>
      <c r="M1" s="451"/>
      <c r="N1" s="451"/>
      <c r="O1" s="451"/>
      <c r="P1" s="451"/>
      <c r="Q1" s="452"/>
    </row>
    <row r="2" spans="1:17" ht="68.099999999999994" customHeight="1" thickBot="1" x14ac:dyDescent="0.3">
      <c r="A2" s="304" t="s">
        <v>229</v>
      </c>
      <c r="B2" s="305" t="s">
        <v>29</v>
      </c>
      <c r="C2" s="305" t="s">
        <v>286</v>
      </c>
      <c r="D2" s="305" t="s">
        <v>78</v>
      </c>
      <c r="E2" s="305" t="s">
        <v>283</v>
      </c>
      <c r="F2" s="305" t="s">
        <v>285</v>
      </c>
      <c r="G2" s="306" t="s">
        <v>284</v>
      </c>
      <c r="H2" s="326"/>
      <c r="I2" s="307" t="s">
        <v>229</v>
      </c>
      <c r="J2" s="308" t="s">
        <v>29</v>
      </c>
      <c r="K2" s="308" t="s">
        <v>874</v>
      </c>
      <c r="L2" s="308" t="s">
        <v>294</v>
      </c>
      <c r="M2" s="308" t="s">
        <v>293</v>
      </c>
      <c r="N2" s="308" t="s">
        <v>292</v>
      </c>
      <c r="O2" s="308" t="s">
        <v>291</v>
      </c>
      <c r="P2" s="308" t="s">
        <v>290</v>
      </c>
      <c r="Q2" s="309" t="s">
        <v>289</v>
      </c>
    </row>
    <row r="3" spans="1:17" x14ac:dyDescent="0.25">
      <c r="A3" s="19"/>
      <c r="B3" s="332">
        <v>45658</v>
      </c>
      <c r="C3" s="19"/>
      <c r="D3" s="278"/>
      <c r="E3" s="19"/>
      <c r="F3" s="19"/>
      <c r="G3" s="270"/>
      <c r="I3" s="313"/>
      <c r="J3" s="332">
        <v>45658</v>
      </c>
      <c r="K3" s="315"/>
      <c r="L3" s="316"/>
      <c r="M3" s="316"/>
      <c r="N3" s="316"/>
      <c r="O3" s="316"/>
      <c r="P3" s="316"/>
      <c r="Q3" s="310">
        <f>SUM(K3:P3)</f>
        <v>0</v>
      </c>
    </row>
    <row r="4" spans="1:17" x14ac:dyDescent="0.25">
      <c r="A4" s="19"/>
      <c r="B4" s="333">
        <v>45689</v>
      </c>
      <c r="C4" s="325"/>
      <c r="D4" s="278"/>
      <c r="E4" s="325"/>
      <c r="F4" s="19"/>
      <c r="G4" s="270" t="str">
        <f t="shared" ref="G4:G62" si="0">IF(TRIM(SUBSTITUTE(F4,CHAR(160),""))="žiadne",0,IF(OR(F4="ľudské",F4="materiálne",F4="finančné"),1,IF(OR(F4="ľudské + materiálne",F4="ľudské + finančné",F4="materiálne + finančné"),2,IF(F4="ľudské + materiálne + finančné",3,""))))</f>
        <v/>
      </c>
      <c r="I4" s="314"/>
      <c r="J4" s="333">
        <v>45689</v>
      </c>
      <c r="K4" s="314"/>
      <c r="L4" s="314"/>
      <c r="M4" s="314"/>
      <c r="N4" s="314"/>
      <c r="O4" s="314"/>
      <c r="P4" s="314"/>
      <c r="Q4" s="310">
        <f t="shared" ref="Q4:Q62" si="1">SUM(K4:P4)</f>
        <v>0</v>
      </c>
    </row>
    <row r="5" spans="1:17" x14ac:dyDescent="0.25">
      <c r="A5" s="19"/>
      <c r="B5" s="333">
        <v>45717</v>
      </c>
      <c r="C5" s="325"/>
      <c r="D5" s="278"/>
      <c r="E5" s="325"/>
      <c r="F5" s="19"/>
      <c r="G5" s="270" t="str">
        <f t="shared" si="0"/>
        <v/>
      </c>
      <c r="I5" s="314"/>
      <c r="J5" s="333">
        <v>45717</v>
      </c>
      <c r="K5" s="314"/>
      <c r="L5" s="314"/>
      <c r="M5" s="314"/>
      <c r="N5" s="314"/>
      <c r="O5" s="314"/>
      <c r="P5" s="314"/>
      <c r="Q5" s="310">
        <f t="shared" si="1"/>
        <v>0</v>
      </c>
    </row>
    <row r="6" spans="1:17" x14ac:dyDescent="0.25">
      <c r="A6" s="19"/>
      <c r="B6" s="333">
        <v>45748</v>
      </c>
      <c r="C6" s="325"/>
      <c r="D6" s="278"/>
      <c r="E6" s="325"/>
      <c r="F6" s="19"/>
      <c r="G6" s="270" t="str">
        <f t="shared" si="0"/>
        <v/>
      </c>
      <c r="I6" s="314"/>
      <c r="J6" s="333">
        <v>45748</v>
      </c>
      <c r="K6" s="314"/>
      <c r="L6" s="314"/>
      <c r="M6" s="314"/>
      <c r="N6" s="314"/>
      <c r="O6" s="314"/>
      <c r="P6" s="314"/>
      <c r="Q6" s="310">
        <f t="shared" si="1"/>
        <v>0</v>
      </c>
    </row>
    <row r="7" spans="1:17" x14ac:dyDescent="0.25">
      <c r="A7" s="19"/>
      <c r="B7" s="333">
        <v>45778</v>
      </c>
      <c r="C7" s="325"/>
      <c r="D7" s="278"/>
      <c r="E7" s="325"/>
      <c r="F7" s="19"/>
      <c r="G7" s="270" t="str">
        <f t="shared" si="0"/>
        <v/>
      </c>
      <c r="I7" s="314"/>
      <c r="J7" s="333">
        <v>45778</v>
      </c>
      <c r="K7" s="314"/>
      <c r="L7" s="314"/>
      <c r="M7" s="314"/>
      <c r="N7" s="314"/>
      <c r="O7" s="314"/>
      <c r="P7" s="314"/>
      <c r="Q7" s="310">
        <f t="shared" si="1"/>
        <v>0</v>
      </c>
    </row>
    <row r="8" spans="1:17" x14ac:dyDescent="0.25">
      <c r="A8" s="19"/>
      <c r="B8" s="333">
        <v>45809</v>
      </c>
      <c r="C8" s="325"/>
      <c r="D8" s="278"/>
      <c r="E8" s="325"/>
      <c r="F8" s="19"/>
      <c r="G8" s="270" t="str">
        <f t="shared" si="0"/>
        <v/>
      </c>
      <c r="I8" s="314"/>
      <c r="J8" s="333">
        <v>45809</v>
      </c>
      <c r="K8" s="314"/>
      <c r="L8" s="314"/>
      <c r="M8" s="314"/>
      <c r="N8" s="314"/>
      <c r="O8" s="314"/>
      <c r="P8" s="314"/>
      <c r="Q8" s="310">
        <f t="shared" si="1"/>
        <v>0</v>
      </c>
    </row>
    <row r="9" spans="1:17" x14ac:dyDescent="0.25">
      <c r="A9" s="19"/>
      <c r="B9" s="333">
        <v>45839</v>
      </c>
      <c r="C9" s="325"/>
      <c r="D9" s="278"/>
      <c r="E9" s="325"/>
      <c r="F9" s="19"/>
      <c r="G9" s="270" t="str">
        <f t="shared" si="0"/>
        <v/>
      </c>
      <c r="I9" s="314"/>
      <c r="J9" s="333">
        <v>45839</v>
      </c>
      <c r="K9" s="314"/>
      <c r="L9" s="314"/>
      <c r="M9" s="314"/>
      <c r="N9" s="314"/>
      <c r="O9" s="314"/>
      <c r="P9" s="314"/>
      <c r="Q9" s="310">
        <f t="shared" si="1"/>
        <v>0</v>
      </c>
    </row>
    <row r="10" spans="1:17" x14ac:dyDescent="0.25">
      <c r="A10" s="19"/>
      <c r="B10" s="333">
        <v>45870</v>
      </c>
      <c r="C10" s="325"/>
      <c r="D10" s="278"/>
      <c r="E10" s="325"/>
      <c r="F10" s="19"/>
      <c r="G10" s="270" t="str">
        <f t="shared" si="0"/>
        <v/>
      </c>
      <c r="I10" s="314"/>
      <c r="J10" s="333">
        <v>45870</v>
      </c>
      <c r="K10" s="314"/>
      <c r="L10" s="314"/>
      <c r="M10" s="314"/>
      <c r="N10" s="314"/>
      <c r="O10" s="314"/>
      <c r="P10" s="314"/>
      <c r="Q10" s="310">
        <f t="shared" si="1"/>
        <v>0</v>
      </c>
    </row>
    <row r="11" spans="1:17" x14ac:dyDescent="0.25">
      <c r="A11" s="19"/>
      <c r="B11" s="333">
        <v>45901</v>
      </c>
      <c r="C11" s="325"/>
      <c r="D11" s="278"/>
      <c r="E11" s="325"/>
      <c r="F11" s="19"/>
      <c r="G11" s="270" t="str">
        <f t="shared" si="0"/>
        <v/>
      </c>
      <c r="I11" s="314"/>
      <c r="J11" s="333">
        <v>45901</v>
      </c>
      <c r="K11" s="314"/>
      <c r="L11" s="314"/>
      <c r="M11" s="314"/>
      <c r="N11" s="314"/>
      <c r="O11" s="314"/>
      <c r="P11" s="314"/>
      <c r="Q11" s="310">
        <f t="shared" si="1"/>
        <v>0</v>
      </c>
    </row>
    <row r="12" spans="1:17" x14ac:dyDescent="0.25">
      <c r="A12" s="19"/>
      <c r="B12" s="333">
        <v>45931</v>
      </c>
      <c r="C12" s="325"/>
      <c r="D12" s="278"/>
      <c r="E12" s="325"/>
      <c r="F12" s="19"/>
      <c r="G12" s="270" t="str">
        <f t="shared" si="0"/>
        <v/>
      </c>
      <c r="I12" s="314"/>
      <c r="J12" s="333">
        <v>45931</v>
      </c>
      <c r="K12" s="314"/>
      <c r="L12" s="314"/>
      <c r="M12" s="314"/>
      <c r="N12" s="314"/>
      <c r="O12" s="314"/>
      <c r="P12" s="314"/>
      <c r="Q12" s="310">
        <f t="shared" si="1"/>
        <v>0</v>
      </c>
    </row>
    <row r="13" spans="1:17" x14ac:dyDescent="0.25">
      <c r="A13" s="19"/>
      <c r="B13" s="333">
        <v>45962</v>
      </c>
      <c r="C13" s="325"/>
      <c r="D13" s="278"/>
      <c r="E13" s="325"/>
      <c r="F13" s="19"/>
      <c r="G13" s="270" t="str">
        <f t="shared" si="0"/>
        <v/>
      </c>
      <c r="I13" s="314"/>
      <c r="J13" s="333">
        <v>45962</v>
      </c>
      <c r="K13" s="314"/>
      <c r="L13" s="314"/>
      <c r="M13" s="314"/>
      <c r="N13" s="314"/>
      <c r="O13" s="314"/>
      <c r="P13" s="314"/>
      <c r="Q13" s="310">
        <f t="shared" si="1"/>
        <v>0</v>
      </c>
    </row>
    <row r="14" spans="1:17" x14ac:dyDescent="0.25">
      <c r="A14" s="19"/>
      <c r="B14" s="333">
        <v>45992</v>
      </c>
      <c r="C14" s="325"/>
      <c r="D14" s="278"/>
      <c r="E14" s="325"/>
      <c r="F14" s="19"/>
      <c r="G14" s="270" t="str">
        <f t="shared" si="0"/>
        <v/>
      </c>
      <c r="I14" s="314"/>
      <c r="J14" s="333">
        <v>45992</v>
      </c>
      <c r="K14" s="314"/>
      <c r="L14" s="314"/>
      <c r="M14" s="314"/>
      <c r="N14" s="314"/>
      <c r="O14" s="314"/>
      <c r="P14" s="314"/>
      <c r="Q14" s="310">
        <f t="shared" si="1"/>
        <v>0</v>
      </c>
    </row>
    <row r="15" spans="1:17" x14ac:dyDescent="0.25">
      <c r="A15" s="19"/>
      <c r="B15" s="333">
        <v>46023</v>
      </c>
      <c r="C15" s="325"/>
      <c r="D15" s="278"/>
      <c r="E15" s="325"/>
      <c r="F15" s="19"/>
      <c r="G15" s="270" t="str">
        <f t="shared" si="0"/>
        <v/>
      </c>
      <c r="I15" s="314"/>
      <c r="J15" s="333">
        <v>46023</v>
      </c>
      <c r="K15" s="314"/>
      <c r="L15" s="314"/>
      <c r="M15" s="314"/>
      <c r="N15" s="314"/>
      <c r="O15" s="314"/>
      <c r="P15" s="314"/>
      <c r="Q15" s="310">
        <f t="shared" si="1"/>
        <v>0</v>
      </c>
    </row>
    <row r="16" spans="1:17" x14ac:dyDescent="0.25">
      <c r="A16" s="19"/>
      <c r="B16" s="333">
        <v>46054</v>
      </c>
      <c r="C16" s="325"/>
      <c r="D16" s="278"/>
      <c r="E16" s="325"/>
      <c r="F16" s="19"/>
      <c r="G16" s="270" t="str">
        <f t="shared" si="0"/>
        <v/>
      </c>
      <c r="I16" s="314"/>
      <c r="J16" s="333">
        <v>46054</v>
      </c>
      <c r="K16" s="314"/>
      <c r="L16" s="314"/>
      <c r="M16" s="314"/>
      <c r="N16" s="314"/>
      <c r="O16" s="314"/>
      <c r="P16" s="314"/>
      <c r="Q16" s="310">
        <f t="shared" si="1"/>
        <v>0</v>
      </c>
    </row>
    <row r="17" spans="1:17" x14ac:dyDescent="0.25">
      <c r="A17" s="19"/>
      <c r="B17" s="333">
        <v>46082</v>
      </c>
      <c r="C17" s="325"/>
      <c r="D17" s="278"/>
      <c r="E17" s="325"/>
      <c r="F17" s="19"/>
      <c r="G17" s="270" t="str">
        <f t="shared" si="0"/>
        <v/>
      </c>
      <c r="I17" s="314"/>
      <c r="J17" s="333">
        <v>46082</v>
      </c>
      <c r="K17" s="314"/>
      <c r="L17" s="314"/>
      <c r="M17" s="314"/>
      <c r="N17" s="314"/>
      <c r="P17" s="314"/>
      <c r="Q17" s="310">
        <f t="shared" si="1"/>
        <v>0</v>
      </c>
    </row>
    <row r="18" spans="1:17" x14ac:dyDescent="0.25">
      <c r="A18" s="19"/>
      <c r="B18" s="333">
        <v>46113</v>
      </c>
      <c r="C18" s="325"/>
      <c r="D18" s="278"/>
      <c r="E18" s="325"/>
      <c r="F18" s="19"/>
      <c r="G18" s="270" t="str">
        <f t="shared" si="0"/>
        <v/>
      </c>
      <c r="I18" s="314"/>
      <c r="J18" s="333">
        <v>46113</v>
      </c>
      <c r="K18" s="314"/>
      <c r="L18" s="314"/>
      <c r="M18" s="314"/>
      <c r="N18" s="314"/>
      <c r="O18" s="314"/>
      <c r="P18" s="314"/>
      <c r="Q18" s="310">
        <f t="shared" si="1"/>
        <v>0</v>
      </c>
    </row>
    <row r="19" spans="1:17" x14ac:dyDescent="0.25">
      <c r="A19" s="19"/>
      <c r="B19" s="333">
        <v>46143</v>
      </c>
      <c r="C19" s="325"/>
      <c r="D19" s="278"/>
      <c r="E19" s="325"/>
      <c r="F19" s="19"/>
      <c r="G19" s="270" t="str">
        <f t="shared" si="0"/>
        <v/>
      </c>
      <c r="I19" s="314"/>
      <c r="J19" s="333">
        <v>46143</v>
      </c>
      <c r="K19" s="314"/>
      <c r="L19" s="314"/>
      <c r="M19" s="314"/>
      <c r="N19" s="314"/>
      <c r="O19" s="314"/>
      <c r="P19" s="314"/>
      <c r="Q19" s="310">
        <f t="shared" si="1"/>
        <v>0</v>
      </c>
    </row>
    <row r="20" spans="1:17" x14ac:dyDescent="0.25">
      <c r="A20" s="19"/>
      <c r="B20" s="333">
        <v>46174</v>
      </c>
      <c r="C20" s="325"/>
      <c r="D20" s="278"/>
      <c r="E20" s="325"/>
      <c r="F20" s="19"/>
      <c r="G20" s="270" t="str">
        <f t="shared" si="0"/>
        <v/>
      </c>
      <c r="I20" s="314"/>
      <c r="J20" s="333">
        <v>46174</v>
      </c>
      <c r="K20" s="314"/>
      <c r="L20" s="314"/>
      <c r="M20" s="314"/>
      <c r="N20" s="314"/>
      <c r="O20" s="314"/>
      <c r="P20" s="314"/>
      <c r="Q20" s="310">
        <f t="shared" si="1"/>
        <v>0</v>
      </c>
    </row>
    <row r="21" spans="1:17" x14ac:dyDescent="0.25">
      <c r="A21" s="19"/>
      <c r="B21" s="333">
        <v>46204</v>
      </c>
      <c r="C21" s="325"/>
      <c r="D21" s="278"/>
      <c r="E21" s="325"/>
      <c r="F21" s="19"/>
      <c r="G21" s="270" t="str">
        <f t="shared" si="0"/>
        <v/>
      </c>
      <c r="I21" s="314"/>
      <c r="J21" s="333">
        <v>46204</v>
      </c>
      <c r="K21" s="314"/>
      <c r="L21" s="314"/>
      <c r="M21" s="314"/>
      <c r="N21" s="314"/>
      <c r="O21" s="314"/>
      <c r="P21" s="314"/>
      <c r="Q21" s="310">
        <f t="shared" si="1"/>
        <v>0</v>
      </c>
    </row>
    <row r="22" spans="1:17" x14ac:dyDescent="0.25">
      <c r="A22" s="19"/>
      <c r="B22" s="333">
        <v>46235</v>
      </c>
      <c r="C22" s="325"/>
      <c r="D22" s="278"/>
      <c r="E22" s="325"/>
      <c r="F22" s="19"/>
      <c r="G22" s="270" t="str">
        <f t="shared" si="0"/>
        <v/>
      </c>
      <c r="I22" s="314"/>
      <c r="J22" s="333">
        <v>46235</v>
      </c>
      <c r="K22" s="314"/>
      <c r="L22" s="314"/>
      <c r="M22" s="314"/>
      <c r="N22" s="314"/>
      <c r="O22" s="314"/>
      <c r="P22" s="314"/>
      <c r="Q22" s="310">
        <f t="shared" si="1"/>
        <v>0</v>
      </c>
    </row>
    <row r="23" spans="1:17" x14ac:dyDescent="0.25">
      <c r="A23" s="19"/>
      <c r="B23" s="333">
        <v>46266</v>
      </c>
      <c r="C23" s="325"/>
      <c r="D23" s="278"/>
      <c r="E23" s="325"/>
      <c r="F23" s="19"/>
      <c r="G23" s="270" t="str">
        <f t="shared" si="0"/>
        <v/>
      </c>
      <c r="I23" s="314"/>
      <c r="J23" s="333">
        <v>46266</v>
      </c>
      <c r="K23" s="314"/>
      <c r="L23" s="314"/>
      <c r="M23" s="314"/>
      <c r="N23" s="314"/>
      <c r="O23" s="314"/>
      <c r="P23" s="314"/>
      <c r="Q23" s="310">
        <f t="shared" si="1"/>
        <v>0</v>
      </c>
    </row>
    <row r="24" spans="1:17" x14ac:dyDescent="0.25">
      <c r="A24" s="19"/>
      <c r="B24" s="333">
        <v>46296</v>
      </c>
      <c r="C24" s="325"/>
      <c r="D24" s="278"/>
      <c r="E24" s="325"/>
      <c r="F24" s="19"/>
      <c r="G24" s="270" t="str">
        <f t="shared" si="0"/>
        <v/>
      </c>
      <c r="I24" s="314"/>
      <c r="J24" s="333">
        <v>46296</v>
      </c>
      <c r="K24" s="314"/>
      <c r="L24" s="314"/>
      <c r="M24" s="314"/>
      <c r="N24" s="314"/>
      <c r="O24" s="314"/>
      <c r="P24" s="314"/>
      <c r="Q24" s="310">
        <f t="shared" si="1"/>
        <v>0</v>
      </c>
    </row>
    <row r="25" spans="1:17" x14ac:dyDescent="0.25">
      <c r="A25" s="19"/>
      <c r="B25" s="333">
        <v>46327</v>
      </c>
      <c r="C25" s="325"/>
      <c r="D25" s="278"/>
      <c r="E25" s="325"/>
      <c r="F25" s="19"/>
      <c r="G25" s="270" t="str">
        <f t="shared" si="0"/>
        <v/>
      </c>
      <c r="I25" s="314"/>
      <c r="J25" s="333">
        <v>46327</v>
      </c>
      <c r="K25" s="314"/>
      <c r="L25" s="314"/>
      <c r="M25" s="314"/>
      <c r="N25" s="314"/>
      <c r="O25" s="314"/>
      <c r="P25" s="314"/>
      <c r="Q25" s="310">
        <f t="shared" si="1"/>
        <v>0</v>
      </c>
    </row>
    <row r="26" spans="1:17" x14ac:dyDescent="0.25">
      <c r="A26" s="19"/>
      <c r="B26" s="333">
        <v>46357</v>
      </c>
      <c r="C26" s="325"/>
      <c r="D26" s="278"/>
      <c r="E26" s="325"/>
      <c r="F26" s="19"/>
      <c r="G26" s="270" t="str">
        <f t="shared" si="0"/>
        <v/>
      </c>
      <c r="I26" s="314"/>
      <c r="J26" s="333">
        <v>46357</v>
      </c>
      <c r="K26" s="314"/>
      <c r="L26" s="314"/>
      <c r="M26" s="314"/>
      <c r="N26" s="314"/>
      <c r="O26" s="314"/>
      <c r="P26" s="314"/>
      <c r="Q26" s="310">
        <f t="shared" si="1"/>
        <v>0</v>
      </c>
    </row>
    <row r="27" spans="1:17" x14ac:dyDescent="0.25">
      <c r="A27" s="19"/>
      <c r="B27" s="333">
        <v>46388</v>
      </c>
      <c r="C27" s="325"/>
      <c r="D27" s="278"/>
      <c r="E27" s="325"/>
      <c r="F27" s="19"/>
      <c r="G27" s="270" t="str">
        <f t="shared" si="0"/>
        <v/>
      </c>
      <c r="I27" s="314"/>
      <c r="J27" s="333">
        <v>46388</v>
      </c>
      <c r="K27" s="314"/>
      <c r="L27" s="314"/>
      <c r="M27" s="314"/>
      <c r="N27" s="314"/>
      <c r="O27" s="314"/>
      <c r="P27" s="314"/>
      <c r="Q27" s="310">
        <f t="shared" si="1"/>
        <v>0</v>
      </c>
    </row>
    <row r="28" spans="1:17" x14ac:dyDescent="0.25">
      <c r="A28" s="19"/>
      <c r="B28" s="333">
        <v>46419</v>
      </c>
      <c r="C28" s="325"/>
      <c r="D28" s="278"/>
      <c r="E28" s="325"/>
      <c r="F28" s="19"/>
      <c r="G28" s="270" t="str">
        <f t="shared" si="0"/>
        <v/>
      </c>
      <c r="I28" s="314"/>
      <c r="J28" s="333">
        <v>46419</v>
      </c>
      <c r="K28" s="314"/>
      <c r="L28" s="314"/>
      <c r="M28" s="314"/>
      <c r="N28" s="314"/>
      <c r="O28" s="314"/>
      <c r="P28" s="314"/>
      <c r="Q28" s="310">
        <f t="shared" si="1"/>
        <v>0</v>
      </c>
    </row>
    <row r="29" spans="1:17" x14ac:dyDescent="0.25">
      <c r="A29" s="19"/>
      <c r="B29" s="333">
        <v>46447</v>
      </c>
      <c r="C29" s="325"/>
      <c r="D29" s="278"/>
      <c r="E29" s="325"/>
      <c r="F29" s="19"/>
      <c r="G29" s="270" t="str">
        <f t="shared" si="0"/>
        <v/>
      </c>
      <c r="I29" s="314"/>
      <c r="J29" s="333">
        <v>46447</v>
      </c>
      <c r="K29" s="314"/>
      <c r="L29" s="314"/>
      <c r="M29" s="314"/>
      <c r="N29" s="314"/>
      <c r="O29" s="314"/>
      <c r="P29" s="314"/>
      <c r="Q29" s="310">
        <f t="shared" si="1"/>
        <v>0</v>
      </c>
    </row>
    <row r="30" spans="1:17" x14ac:dyDescent="0.25">
      <c r="A30" s="19"/>
      <c r="B30" s="333">
        <v>46478</v>
      </c>
      <c r="C30" s="325"/>
      <c r="D30" s="278"/>
      <c r="E30" s="325"/>
      <c r="F30" s="19"/>
      <c r="G30" s="270" t="str">
        <f t="shared" si="0"/>
        <v/>
      </c>
      <c r="I30" s="314"/>
      <c r="J30" s="333">
        <v>46478</v>
      </c>
      <c r="K30" s="314"/>
      <c r="L30" s="314"/>
      <c r="M30" s="314"/>
      <c r="N30" s="314"/>
      <c r="O30" s="314"/>
      <c r="P30" s="314"/>
      <c r="Q30" s="310">
        <f t="shared" si="1"/>
        <v>0</v>
      </c>
    </row>
    <row r="31" spans="1:17" x14ac:dyDescent="0.25">
      <c r="A31" s="19"/>
      <c r="B31" s="333">
        <v>46508</v>
      </c>
      <c r="C31" s="325"/>
      <c r="D31" s="278"/>
      <c r="E31" s="325"/>
      <c r="F31" s="19"/>
      <c r="G31" s="270" t="str">
        <f t="shared" si="0"/>
        <v/>
      </c>
      <c r="I31" s="314"/>
      <c r="J31" s="333">
        <v>46508</v>
      </c>
      <c r="K31" s="314"/>
      <c r="L31" s="314"/>
      <c r="M31" s="314"/>
      <c r="N31" s="314"/>
      <c r="O31" s="314"/>
      <c r="P31" s="314"/>
      <c r="Q31" s="310">
        <f t="shared" si="1"/>
        <v>0</v>
      </c>
    </row>
    <row r="32" spans="1:17" x14ac:dyDescent="0.25">
      <c r="A32" s="19"/>
      <c r="B32" s="333">
        <v>46539</v>
      </c>
      <c r="C32" s="325"/>
      <c r="D32" s="278"/>
      <c r="E32" s="325"/>
      <c r="F32" s="19"/>
      <c r="G32" s="270" t="str">
        <f t="shared" si="0"/>
        <v/>
      </c>
      <c r="I32" s="314"/>
      <c r="J32" s="333">
        <v>46539</v>
      </c>
      <c r="K32" s="314"/>
      <c r="L32" s="314"/>
      <c r="M32" s="314"/>
      <c r="N32" s="314"/>
      <c r="O32" s="314"/>
      <c r="P32" s="314"/>
      <c r="Q32" s="310">
        <f t="shared" si="1"/>
        <v>0</v>
      </c>
    </row>
    <row r="33" spans="1:17" x14ac:dyDescent="0.25">
      <c r="A33" s="19"/>
      <c r="B33" s="333">
        <v>46569</v>
      </c>
      <c r="C33" s="325"/>
      <c r="D33" s="278"/>
      <c r="E33" s="325"/>
      <c r="F33" s="19"/>
      <c r="G33" s="270" t="str">
        <f t="shared" si="0"/>
        <v/>
      </c>
      <c r="I33" s="314"/>
      <c r="J33" s="333">
        <v>46569</v>
      </c>
      <c r="K33" s="314"/>
      <c r="L33" s="314"/>
      <c r="M33" s="314"/>
      <c r="N33" s="314"/>
      <c r="O33" s="314"/>
      <c r="P33" s="314"/>
      <c r="Q33" s="310">
        <f t="shared" si="1"/>
        <v>0</v>
      </c>
    </row>
    <row r="34" spans="1:17" x14ac:dyDescent="0.25">
      <c r="A34" s="19"/>
      <c r="B34" s="333">
        <v>46600</v>
      </c>
      <c r="C34" s="325"/>
      <c r="D34" s="278"/>
      <c r="E34" s="325"/>
      <c r="F34" s="19"/>
      <c r="G34" s="270" t="str">
        <f t="shared" si="0"/>
        <v/>
      </c>
      <c r="I34" s="314"/>
      <c r="J34" s="333">
        <v>46600</v>
      </c>
      <c r="K34" s="314"/>
      <c r="L34" s="314"/>
      <c r="M34" s="314"/>
      <c r="N34" s="314"/>
      <c r="O34" s="314"/>
      <c r="P34" s="314"/>
      <c r="Q34" s="310">
        <f t="shared" si="1"/>
        <v>0</v>
      </c>
    </row>
    <row r="35" spans="1:17" x14ac:dyDescent="0.25">
      <c r="A35" s="19"/>
      <c r="B35" s="333">
        <v>46631</v>
      </c>
      <c r="C35" s="325"/>
      <c r="D35" s="278"/>
      <c r="E35" s="325"/>
      <c r="F35" s="19"/>
      <c r="G35" s="270" t="str">
        <f t="shared" si="0"/>
        <v/>
      </c>
      <c r="I35" s="314"/>
      <c r="J35" s="333">
        <v>46631</v>
      </c>
      <c r="K35" s="314"/>
      <c r="L35" s="314"/>
      <c r="M35" s="314"/>
      <c r="N35" s="314"/>
      <c r="O35" s="314"/>
      <c r="P35" s="314"/>
      <c r="Q35" s="310">
        <f t="shared" si="1"/>
        <v>0</v>
      </c>
    </row>
    <row r="36" spans="1:17" x14ac:dyDescent="0.25">
      <c r="A36" s="19"/>
      <c r="B36" s="333">
        <v>46661</v>
      </c>
      <c r="C36" s="325"/>
      <c r="D36" s="278"/>
      <c r="E36" s="325"/>
      <c r="F36" s="19"/>
      <c r="G36" s="270" t="str">
        <f t="shared" si="0"/>
        <v/>
      </c>
      <c r="I36" s="314"/>
      <c r="J36" s="333">
        <v>46661</v>
      </c>
      <c r="K36" s="314"/>
      <c r="L36" s="314"/>
      <c r="M36" s="314"/>
      <c r="N36" s="314"/>
      <c r="O36" s="314"/>
      <c r="P36" s="314"/>
      <c r="Q36" s="310">
        <f t="shared" si="1"/>
        <v>0</v>
      </c>
    </row>
    <row r="37" spans="1:17" x14ac:dyDescent="0.25">
      <c r="A37" s="19"/>
      <c r="B37" s="333">
        <v>46692</v>
      </c>
      <c r="C37" s="325"/>
      <c r="D37" s="278"/>
      <c r="E37" s="325"/>
      <c r="F37" s="19"/>
      <c r="G37" s="270" t="str">
        <f t="shared" si="0"/>
        <v/>
      </c>
      <c r="I37" s="314"/>
      <c r="J37" s="333">
        <v>46692</v>
      </c>
      <c r="K37" s="314"/>
      <c r="L37" s="314"/>
      <c r="M37" s="314"/>
      <c r="N37" s="314"/>
      <c r="O37" s="314"/>
      <c r="P37" s="314"/>
      <c r="Q37" s="310">
        <f t="shared" si="1"/>
        <v>0</v>
      </c>
    </row>
    <row r="38" spans="1:17" x14ac:dyDescent="0.25">
      <c r="A38" s="19"/>
      <c r="B38" s="333">
        <v>46722</v>
      </c>
      <c r="C38" s="325"/>
      <c r="D38" s="278"/>
      <c r="E38" s="325"/>
      <c r="F38" s="19"/>
      <c r="G38" s="270" t="str">
        <f t="shared" si="0"/>
        <v/>
      </c>
      <c r="I38" s="314"/>
      <c r="J38" s="333">
        <v>46722</v>
      </c>
      <c r="K38" s="314"/>
      <c r="L38" s="314"/>
      <c r="M38" s="314"/>
      <c r="N38" s="314"/>
      <c r="O38" s="314"/>
      <c r="P38" s="314"/>
      <c r="Q38" s="310">
        <f t="shared" si="1"/>
        <v>0</v>
      </c>
    </row>
    <row r="39" spans="1:17" x14ac:dyDescent="0.25">
      <c r="A39" s="19"/>
      <c r="B39" s="333">
        <v>46753</v>
      </c>
      <c r="C39" s="325"/>
      <c r="D39" s="278"/>
      <c r="E39" s="325"/>
      <c r="F39" s="19"/>
      <c r="G39" s="270" t="str">
        <f t="shared" si="0"/>
        <v/>
      </c>
      <c r="I39" s="314"/>
      <c r="J39" s="333">
        <v>46753</v>
      </c>
      <c r="K39" s="314"/>
      <c r="L39" s="314"/>
      <c r="M39" s="314"/>
      <c r="N39" s="314"/>
      <c r="O39" s="314"/>
      <c r="P39" s="314"/>
      <c r="Q39" s="310">
        <f t="shared" si="1"/>
        <v>0</v>
      </c>
    </row>
    <row r="40" spans="1:17" x14ac:dyDescent="0.25">
      <c r="A40" s="19"/>
      <c r="B40" s="333">
        <v>46784</v>
      </c>
      <c r="C40" s="325"/>
      <c r="D40" s="278"/>
      <c r="E40" s="325"/>
      <c r="F40" s="19"/>
      <c r="G40" s="270" t="str">
        <f t="shared" si="0"/>
        <v/>
      </c>
      <c r="I40" s="314"/>
      <c r="J40" s="333">
        <v>46784</v>
      </c>
      <c r="K40" s="314"/>
      <c r="L40" s="314"/>
      <c r="M40" s="314"/>
      <c r="N40" s="314"/>
      <c r="O40" s="314"/>
      <c r="P40" s="314"/>
      <c r="Q40" s="310">
        <f t="shared" si="1"/>
        <v>0</v>
      </c>
    </row>
    <row r="41" spans="1:17" x14ac:dyDescent="0.25">
      <c r="A41" s="19"/>
      <c r="B41" s="333">
        <v>46813</v>
      </c>
      <c r="C41" s="325"/>
      <c r="D41" s="278"/>
      <c r="E41" s="325"/>
      <c r="F41" s="19"/>
      <c r="G41" s="270" t="str">
        <f t="shared" si="0"/>
        <v/>
      </c>
      <c r="I41" s="314"/>
      <c r="J41" s="333">
        <v>46813</v>
      </c>
      <c r="K41" s="314"/>
      <c r="L41" s="314"/>
      <c r="M41" s="314"/>
      <c r="N41" s="314"/>
      <c r="O41" s="314"/>
      <c r="P41" s="314"/>
      <c r="Q41" s="310">
        <f t="shared" si="1"/>
        <v>0</v>
      </c>
    </row>
    <row r="42" spans="1:17" x14ac:dyDescent="0.25">
      <c r="A42" s="19"/>
      <c r="B42" s="333">
        <v>46844</v>
      </c>
      <c r="C42" s="325"/>
      <c r="D42" s="278"/>
      <c r="E42" s="325"/>
      <c r="F42" s="19"/>
      <c r="G42" s="270" t="str">
        <f t="shared" si="0"/>
        <v/>
      </c>
      <c r="I42" s="314"/>
      <c r="J42" s="333">
        <v>46844</v>
      </c>
      <c r="K42" s="314"/>
      <c r="L42" s="314"/>
      <c r="M42" s="314"/>
      <c r="N42" s="314"/>
      <c r="O42" s="314"/>
      <c r="P42" s="314"/>
      <c r="Q42" s="310">
        <f t="shared" si="1"/>
        <v>0</v>
      </c>
    </row>
    <row r="43" spans="1:17" x14ac:dyDescent="0.25">
      <c r="A43" s="19"/>
      <c r="B43" s="333">
        <v>46874</v>
      </c>
      <c r="C43" s="325"/>
      <c r="D43" s="278"/>
      <c r="E43" s="325"/>
      <c r="F43" s="19"/>
      <c r="G43" s="270" t="str">
        <f t="shared" si="0"/>
        <v/>
      </c>
      <c r="I43" s="314"/>
      <c r="J43" s="333">
        <v>46874</v>
      </c>
      <c r="K43" s="314"/>
      <c r="L43" s="314"/>
      <c r="M43" s="314"/>
      <c r="N43" s="314"/>
      <c r="O43" s="314"/>
      <c r="P43" s="314"/>
      <c r="Q43" s="310">
        <f t="shared" si="1"/>
        <v>0</v>
      </c>
    </row>
    <row r="44" spans="1:17" x14ac:dyDescent="0.25">
      <c r="A44" s="19"/>
      <c r="B44" s="333">
        <v>46905</v>
      </c>
      <c r="C44" s="325"/>
      <c r="D44" s="278"/>
      <c r="E44" s="325"/>
      <c r="F44" s="19"/>
      <c r="G44" s="270" t="str">
        <f t="shared" si="0"/>
        <v/>
      </c>
      <c r="I44" s="314"/>
      <c r="J44" s="333">
        <v>46905</v>
      </c>
      <c r="K44" s="314"/>
      <c r="L44" s="314"/>
      <c r="M44" s="314"/>
      <c r="N44" s="314"/>
      <c r="O44" s="314"/>
      <c r="P44" s="314"/>
      <c r="Q44" s="310">
        <f t="shared" si="1"/>
        <v>0</v>
      </c>
    </row>
    <row r="45" spans="1:17" x14ac:dyDescent="0.25">
      <c r="A45" s="19"/>
      <c r="B45" s="333">
        <v>46935</v>
      </c>
      <c r="C45" s="325"/>
      <c r="D45" s="278"/>
      <c r="E45" s="325"/>
      <c r="F45" s="19"/>
      <c r="G45" s="270" t="str">
        <f t="shared" si="0"/>
        <v/>
      </c>
      <c r="I45" s="314"/>
      <c r="J45" s="333">
        <v>46935</v>
      </c>
      <c r="K45" s="314"/>
      <c r="L45" s="314"/>
      <c r="M45" s="314"/>
      <c r="N45" s="314"/>
      <c r="O45" s="314"/>
      <c r="P45" s="314"/>
      <c r="Q45" s="310">
        <f t="shared" si="1"/>
        <v>0</v>
      </c>
    </row>
    <row r="46" spans="1:17" x14ac:dyDescent="0.25">
      <c r="A46" s="19"/>
      <c r="B46" s="333">
        <v>46966</v>
      </c>
      <c r="C46" s="325"/>
      <c r="D46" s="278"/>
      <c r="E46" s="325"/>
      <c r="F46" s="19"/>
      <c r="G46" s="270" t="str">
        <f t="shared" si="0"/>
        <v/>
      </c>
      <c r="I46" s="314"/>
      <c r="J46" s="333">
        <v>46966</v>
      </c>
      <c r="K46" s="314"/>
      <c r="L46" s="314"/>
      <c r="M46" s="314"/>
      <c r="N46" s="314"/>
      <c r="O46" s="314"/>
      <c r="P46" s="314"/>
      <c r="Q46" s="310">
        <f t="shared" si="1"/>
        <v>0</v>
      </c>
    </row>
    <row r="47" spans="1:17" x14ac:dyDescent="0.25">
      <c r="A47" s="19"/>
      <c r="B47" s="333">
        <v>46997</v>
      </c>
      <c r="C47" s="325"/>
      <c r="D47" s="278"/>
      <c r="E47" s="325"/>
      <c r="F47" s="19"/>
      <c r="G47" s="270" t="str">
        <f t="shared" si="0"/>
        <v/>
      </c>
      <c r="I47" s="314"/>
      <c r="J47" s="333">
        <v>46997</v>
      </c>
      <c r="K47" s="314"/>
      <c r="L47" s="314"/>
      <c r="M47" s="314"/>
      <c r="N47" s="314"/>
      <c r="O47" s="314"/>
      <c r="P47" s="314"/>
      <c r="Q47" s="310">
        <f t="shared" si="1"/>
        <v>0</v>
      </c>
    </row>
    <row r="48" spans="1:17" x14ac:dyDescent="0.25">
      <c r="A48" s="19"/>
      <c r="B48" s="333">
        <v>47027</v>
      </c>
      <c r="C48" s="325"/>
      <c r="D48" s="278"/>
      <c r="E48" s="325"/>
      <c r="F48" s="19"/>
      <c r="G48" s="270" t="str">
        <f t="shared" si="0"/>
        <v/>
      </c>
      <c r="I48" s="314"/>
      <c r="J48" s="333">
        <v>47027</v>
      </c>
      <c r="K48" s="314"/>
      <c r="L48" s="314"/>
      <c r="M48" s="314"/>
      <c r="N48" s="314"/>
      <c r="O48" s="314"/>
      <c r="P48" s="314"/>
      <c r="Q48" s="310">
        <f t="shared" si="1"/>
        <v>0</v>
      </c>
    </row>
    <row r="49" spans="1:17" x14ac:dyDescent="0.25">
      <c r="A49" s="19"/>
      <c r="B49" s="333">
        <v>47058</v>
      </c>
      <c r="C49" s="325"/>
      <c r="D49" s="278"/>
      <c r="E49" s="325"/>
      <c r="F49" s="19"/>
      <c r="G49" s="270" t="str">
        <f t="shared" si="0"/>
        <v/>
      </c>
      <c r="I49" s="314"/>
      <c r="J49" s="333">
        <v>47058</v>
      </c>
      <c r="K49" s="314"/>
      <c r="L49" s="314"/>
      <c r="M49" s="314"/>
      <c r="N49" s="314"/>
      <c r="O49" s="314"/>
      <c r="P49" s="314"/>
      <c r="Q49" s="310">
        <f t="shared" si="1"/>
        <v>0</v>
      </c>
    </row>
    <row r="50" spans="1:17" x14ac:dyDescent="0.25">
      <c r="A50" s="19"/>
      <c r="B50" s="333">
        <v>47088</v>
      </c>
      <c r="C50" s="325"/>
      <c r="D50" s="278"/>
      <c r="E50" s="325"/>
      <c r="F50" s="19"/>
      <c r="G50" s="270" t="str">
        <f t="shared" si="0"/>
        <v/>
      </c>
      <c r="I50" s="314"/>
      <c r="J50" s="333">
        <v>47088</v>
      </c>
      <c r="K50" s="314"/>
      <c r="L50" s="314"/>
      <c r="M50" s="314"/>
      <c r="N50" s="314"/>
      <c r="O50" s="314"/>
      <c r="P50" s="314"/>
      <c r="Q50" s="310">
        <f t="shared" si="1"/>
        <v>0</v>
      </c>
    </row>
    <row r="51" spans="1:17" x14ac:dyDescent="0.25">
      <c r="A51" s="19"/>
      <c r="B51" s="333">
        <v>47119</v>
      </c>
      <c r="C51" s="325"/>
      <c r="D51" s="278"/>
      <c r="E51" s="325"/>
      <c r="F51" s="19"/>
      <c r="G51" s="270" t="str">
        <f t="shared" si="0"/>
        <v/>
      </c>
      <c r="I51" s="314"/>
      <c r="J51" s="333">
        <v>47119</v>
      </c>
      <c r="K51" s="314"/>
      <c r="L51" s="314"/>
      <c r="M51" s="314"/>
      <c r="N51" s="314"/>
      <c r="O51" s="314"/>
      <c r="P51" s="314"/>
      <c r="Q51" s="310">
        <f t="shared" si="1"/>
        <v>0</v>
      </c>
    </row>
    <row r="52" spans="1:17" x14ac:dyDescent="0.25">
      <c r="A52" s="19"/>
      <c r="B52" s="333">
        <v>47150</v>
      </c>
      <c r="C52" s="325"/>
      <c r="D52" s="278"/>
      <c r="E52" s="325"/>
      <c r="F52" s="19"/>
      <c r="G52" s="270" t="str">
        <f t="shared" si="0"/>
        <v/>
      </c>
      <c r="I52" s="314"/>
      <c r="J52" s="333">
        <v>47150</v>
      </c>
      <c r="K52" s="314"/>
      <c r="L52" s="314"/>
      <c r="M52" s="314"/>
      <c r="N52" s="314"/>
      <c r="O52" s="314"/>
      <c r="P52" s="314"/>
      <c r="Q52" s="310">
        <f t="shared" si="1"/>
        <v>0</v>
      </c>
    </row>
    <row r="53" spans="1:17" x14ac:dyDescent="0.25">
      <c r="A53" s="19"/>
      <c r="B53" s="333">
        <v>47178</v>
      </c>
      <c r="C53" s="325"/>
      <c r="D53" s="278"/>
      <c r="E53" s="325"/>
      <c r="F53" s="19"/>
      <c r="G53" s="270" t="str">
        <f t="shared" si="0"/>
        <v/>
      </c>
      <c r="I53" s="314"/>
      <c r="J53" s="333">
        <v>47178</v>
      </c>
      <c r="K53" s="314"/>
      <c r="L53" s="314"/>
      <c r="M53" s="314"/>
      <c r="N53" s="314"/>
      <c r="O53" s="314"/>
      <c r="P53" s="314"/>
      <c r="Q53" s="310">
        <f t="shared" si="1"/>
        <v>0</v>
      </c>
    </row>
    <row r="54" spans="1:17" x14ac:dyDescent="0.25">
      <c r="A54" s="19"/>
      <c r="B54" s="333">
        <v>47209</v>
      </c>
      <c r="C54" s="325"/>
      <c r="D54" s="278"/>
      <c r="E54" s="325"/>
      <c r="F54" s="19"/>
      <c r="G54" s="270" t="str">
        <f t="shared" si="0"/>
        <v/>
      </c>
      <c r="I54" s="314"/>
      <c r="J54" s="333">
        <v>47209</v>
      </c>
      <c r="K54" s="314"/>
      <c r="L54" s="314"/>
      <c r="M54" s="314"/>
      <c r="N54" s="314"/>
      <c r="O54" s="314"/>
      <c r="P54" s="314"/>
      <c r="Q54" s="310">
        <f t="shared" si="1"/>
        <v>0</v>
      </c>
    </row>
    <row r="55" spans="1:17" x14ac:dyDescent="0.25">
      <c r="A55" s="19"/>
      <c r="B55" s="333">
        <v>47239</v>
      </c>
      <c r="C55" s="325"/>
      <c r="D55" s="278"/>
      <c r="E55" s="325"/>
      <c r="F55" s="19"/>
      <c r="G55" s="270" t="str">
        <f t="shared" si="0"/>
        <v/>
      </c>
      <c r="I55" s="314"/>
      <c r="J55" s="333">
        <v>47239</v>
      </c>
      <c r="K55" s="314"/>
      <c r="L55" s="314"/>
      <c r="M55" s="314"/>
      <c r="N55" s="314"/>
      <c r="O55" s="314"/>
      <c r="P55" s="314"/>
      <c r="Q55" s="310">
        <f t="shared" si="1"/>
        <v>0</v>
      </c>
    </row>
    <row r="56" spans="1:17" x14ac:dyDescent="0.25">
      <c r="A56" s="19"/>
      <c r="B56" s="333">
        <v>47270</v>
      </c>
      <c r="C56" s="325"/>
      <c r="D56" s="278"/>
      <c r="E56" s="325"/>
      <c r="F56" s="19"/>
      <c r="G56" s="270" t="str">
        <f t="shared" si="0"/>
        <v/>
      </c>
      <c r="I56" s="314"/>
      <c r="J56" s="333">
        <v>47270</v>
      </c>
      <c r="K56" s="314"/>
      <c r="L56" s="314"/>
      <c r="M56" s="314"/>
      <c r="N56" s="314"/>
      <c r="O56" s="314"/>
      <c r="P56" s="314"/>
      <c r="Q56" s="310">
        <f t="shared" si="1"/>
        <v>0</v>
      </c>
    </row>
    <row r="57" spans="1:17" x14ac:dyDescent="0.25">
      <c r="A57" s="19"/>
      <c r="B57" s="333">
        <v>47300</v>
      </c>
      <c r="C57" s="325"/>
      <c r="D57" s="278"/>
      <c r="E57" s="325"/>
      <c r="F57" s="19"/>
      <c r="G57" s="270" t="str">
        <f t="shared" si="0"/>
        <v/>
      </c>
      <c r="I57" s="314"/>
      <c r="J57" s="333">
        <v>47300</v>
      </c>
      <c r="K57" s="314"/>
      <c r="L57" s="314"/>
      <c r="M57" s="314"/>
      <c r="N57" s="314"/>
      <c r="O57" s="314"/>
      <c r="P57" s="314"/>
      <c r="Q57" s="310">
        <f t="shared" si="1"/>
        <v>0</v>
      </c>
    </row>
    <row r="58" spans="1:17" x14ac:dyDescent="0.25">
      <c r="A58" s="19"/>
      <c r="B58" s="333">
        <v>47331</v>
      </c>
      <c r="C58" s="325"/>
      <c r="D58" s="278"/>
      <c r="E58" s="325"/>
      <c r="F58" s="19"/>
      <c r="G58" s="270" t="str">
        <f t="shared" si="0"/>
        <v/>
      </c>
      <c r="I58" s="314"/>
      <c r="J58" s="333">
        <v>47331</v>
      </c>
      <c r="K58" s="314"/>
      <c r="L58" s="314"/>
      <c r="M58" s="314"/>
      <c r="N58" s="314"/>
      <c r="O58" s="314"/>
      <c r="P58" s="314"/>
      <c r="Q58" s="310">
        <f t="shared" si="1"/>
        <v>0</v>
      </c>
    </row>
    <row r="59" spans="1:17" x14ac:dyDescent="0.25">
      <c r="A59" s="19"/>
      <c r="B59" s="333">
        <v>47362</v>
      </c>
      <c r="C59" s="325"/>
      <c r="D59" s="278"/>
      <c r="E59" s="325"/>
      <c r="F59" s="19"/>
      <c r="G59" s="270" t="str">
        <f t="shared" si="0"/>
        <v/>
      </c>
      <c r="I59" s="314"/>
      <c r="J59" s="333">
        <v>47362</v>
      </c>
      <c r="K59" s="314"/>
      <c r="L59" s="314"/>
      <c r="M59" s="314"/>
      <c r="N59" s="314"/>
      <c r="O59" s="314"/>
      <c r="P59" s="314"/>
      <c r="Q59" s="310">
        <f t="shared" si="1"/>
        <v>0</v>
      </c>
    </row>
    <row r="60" spans="1:17" x14ac:dyDescent="0.25">
      <c r="A60" s="19"/>
      <c r="B60" s="333">
        <v>47392</v>
      </c>
      <c r="C60" s="325"/>
      <c r="D60" s="278"/>
      <c r="E60" s="325"/>
      <c r="F60" s="19"/>
      <c r="G60" s="270" t="str">
        <f t="shared" si="0"/>
        <v/>
      </c>
      <c r="I60" s="314"/>
      <c r="J60" s="333">
        <v>47392</v>
      </c>
      <c r="K60" s="314"/>
      <c r="L60" s="314"/>
      <c r="M60" s="314"/>
      <c r="N60" s="314"/>
      <c r="O60" s="314"/>
      <c r="P60" s="314"/>
      <c r="Q60" s="310">
        <f t="shared" si="1"/>
        <v>0</v>
      </c>
    </row>
    <row r="61" spans="1:17" x14ac:dyDescent="0.25">
      <c r="A61" s="19"/>
      <c r="B61" s="333">
        <v>47423</v>
      </c>
      <c r="C61" s="325"/>
      <c r="D61" s="278"/>
      <c r="E61" s="325"/>
      <c r="F61" s="19"/>
      <c r="G61" s="270" t="str">
        <f t="shared" si="0"/>
        <v/>
      </c>
      <c r="I61" s="314"/>
      <c r="J61" s="333">
        <v>47423</v>
      </c>
      <c r="K61" s="314"/>
      <c r="L61" s="314"/>
      <c r="M61" s="314"/>
      <c r="N61" s="314"/>
      <c r="O61" s="314"/>
      <c r="P61" s="314"/>
      <c r="Q61" s="310">
        <f t="shared" si="1"/>
        <v>0</v>
      </c>
    </row>
    <row r="62" spans="1:17" x14ac:dyDescent="0.25">
      <c r="A62" s="19"/>
      <c r="B62" s="333">
        <v>47453</v>
      </c>
      <c r="C62" s="325"/>
      <c r="D62" s="278"/>
      <c r="E62" s="325"/>
      <c r="F62" s="19"/>
      <c r="G62" s="270" t="str">
        <f t="shared" si="0"/>
        <v/>
      </c>
      <c r="I62" s="314"/>
      <c r="J62" s="333">
        <v>47453</v>
      </c>
      <c r="K62" s="314"/>
      <c r="L62" s="314"/>
      <c r="M62" s="314"/>
      <c r="N62" s="314"/>
      <c r="O62" s="314"/>
      <c r="P62" s="314"/>
      <c r="Q62" s="310">
        <f t="shared" si="1"/>
        <v>0</v>
      </c>
    </row>
    <row r="63" spans="1:17" ht="15.75" hidden="1" thickBot="1" x14ac:dyDescent="0.3">
      <c r="B63" s="277" t="s">
        <v>251</v>
      </c>
      <c r="C63" s="296" t="e">
        <f>AVERAGE(C3:C62)</f>
        <v>#DIV/0!</v>
      </c>
      <c r="D63" s="296" t="e">
        <f t="shared" ref="D63:G63" si="2">AVERAGE(D3:D62)</f>
        <v>#DIV/0!</v>
      </c>
      <c r="E63" s="296" t="e">
        <f t="shared" si="2"/>
        <v>#DIV/0!</v>
      </c>
      <c r="F63" s="296" t="e">
        <f t="shared" si="2"/>
        <v>#DIV/0!</v>
      </c>
      <c r="G63" s="296" t="e">
        <f t="shared" si="2"/>
        <v>#DIV/0!</v>
      </c>
      <c r="I63" s="311"/>
      <c r="J63" s="277" t="s">
        <v>251</v>
      </c>
      <c r="K63" s="312" t="e">
        <f>AVERAGE(K3:K62)</f>
        <v>#DIV/0!</v>
      </c>
      <c r="L63" s="312" t="e">
        <f t="shared" ref="L63:Q63" si="3">AVERAGE(L3:L62)</f>
        <v>#DIV/0!</v>
      </c>
      <c r="M63" s="312" t="e">
        <f t="shared" si="3"/>
        <v>#DIV/0!</v>
      </c>
      <c r="N63" s="312" t="e">
        <f t="shared" si="3"/>
        <v>#DIV/0!</v>
      </c>
      <c r="O63" s="312" t="e">
        <f t="shared" si="3"/>
        <v>#DIV/0!</v>
      </c>
      <c r="P63" s="312" t="e">
        <f t="shared" si="3"/>
        <v>#DIV/0!</v>
      </c>
      <c r="Q63" s="312">
        <f t="shared" si="3"/>
        <v>0</v>
      </c>
    </row>
    <row r="64" spans="1:17" ht="15.75" hidden="1" thickBot="1" x14ac:dyDescent="0.3">
      <c r="B64" s="271" t="s">
        <v>252</v>
      </c>
      <c r="C64" s="297">
        <f>SUM(C3:C62)</f>
        <v>0</v>
      </c>
      <c r="D64" s="297">
        <f t="shared" ref="D64:G64" si="4">SUM(D3:D62)</f>
        <v>0</v>
      </c>
      <c r="E64" s="297">
        <f t="shared" si="4"/>
        <v>0</v>
      </c>
      <c r="F64" s="297">
        <f t="shared" si="4"/>
        <v>0</v>
      </c>
      <c r="G64" s="297">
        <f t="shared" si="4"/>
        <v>0</v>
      </c>
      <c r="I64" s="311"/>
      <c r="J64" s="277" t="s">
        <v>252</v>
      </c>
      <c r="K64" s="312">
        <f>SUM(K3:K62)</f>
        <v>0</v>
      </c>
      <c r="L64" s="312">
        <f t="shared" ref="L64:Q64" si="5">SUM(L3:L62)</f>
        <v>0</v>
      </c>
      <c r="M64" s="312">
        <f t="shared" si="5"/>
        <v>0</v>
      </c>
      <c r="N64" s="312">
        <f t="shared" si="5"/>
        <v>0</v>
      </c>
      <c r="O64" s="312">
        <f t="shared" si="5"/>
        <v>0</v>
      </c>
      <c r="P64" s="312">
        <f t="shared" si="5"/>
        <v>0</v>
      </c>
      <c r="Q64" s="312">
        <f t="shared" si="5"/>
        <v>0</v>
      </c>
    </row>
  </sheetData>
  <sheetProtection algorithmName="SHA-512" hashValue="v3P3fCusFQZJiReGwHuLBOvBQg43bh4OvvrU2xCG2p26RqVhwvrLeHmBopOvA4xaS9TY1c3Ow7UN6UJSZjUgTg==" saltValue="L69FK3udedbfHbJRUvAceA==" spinCount="100000" sheet="1" objects="1" scenarios="1"/>
  <mergeCells count="2">
    <mergeCell ref="A1:G1"/>
    <mergeCell ref="I1:Q1"/>
  </mergeCells>
  <conditionalFormatting sqref="F3:F62">
    <cfRule type="containsText" dxfId="194" priority="1" operator="containsText" text="žiadne">
      <formula>NOT(ISERROR(SEARCH("žiadne",F3)))</formula>
    </cfRule>
  </conditionalFormatting>
  <dataValidations xWindow="415" yWindow="521" count="11">
    <dataValidation type="whole" allowBlank="1" showInputMessage="1" showErrorMessage="1" sqref="E3:E62">
      <formula1>0</formula1>
      <formula2>100000</formula2>
    </dataValidation>
    <dataValidation allowBlank="1" showInputMessage="1" showErrorMessage="1" prompt="fokusové skupiny, okrúhle stoly, World Café, neformálne stretnutia, rozhovory, dotazníky atď. " sqref="C2"/>
    <dataValidation allowBlank="1" showInputMessage="1" showErrorMessage="1" prompt="17 % paušál; financie od obce/mesta/OZ; náklady súvisiace s propagáciou" sqref="K2"/>
    <dataValidation allowBlank="1" showInputMessage="1" showErrorMessage="1" prompt="hodnota stavebného materiálu; dary a pod." sqref="L2"/>
    <dataValidation allowBlank="1" showInputMessage="1" showErrorMessage="1" prompt="financovanie z iných projektových zdrojov mimo NP TSP KC" sqref="M2"/>
    <dataValidation allowBlank="1" showInputMessage="1" showErrorMessage="1" prompt="finančné zdroje členov komunity - šetrenie na vyplatenie dlhov; materiálne zdroje - požičovňa náradia (koľko by stálo zapožičanie)" sqref="N2"/>
    <dataValidation allowBlank="1" showInputMessage="1" showErrorMessage="1" prompt="napr. ak bol súčasťou AP odborník, koľko by stála jeho práca" sqref="O2"/>
    <dataValidation allowBlank="1" showInputMessage="1" showErrorMessage="1" prompt="mimo určených" sqref="P2"/>
    <dataValidation type="decimal" allowBlank="1" showInputMessage="1" showErrorMessage="1" sqref="Q3:Q62">
      <formula1>0</formula1>
      <formula2>9999999999</formula2>
    </dataValidation>
    <dataValidation allowBlank="1" showInputMessage="1" showErrorMessage="1" promptTitle="INFO:" prompt="Údaj sa vypĺňa automaticky na základe údajov uvedených v predchádzajúcom stĺpci." sqref="G2:G62"/>
    <dataValidation type="decimal" allowBlank="1" showInputMessage="1" showErrorMessage="1" promptTitle="INFO" prompt="Vpisuj číslo (automaticky to bude suma v eurách)" sqref="K3:N62 P3:P62 O18:O62 O3:O16">
      <formula1>0</formula1>
      <formula2>9999999999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15" yWindow="521" count="4">
        <x14:dataValidation type="list" allowBlank="1" showInputMessage="1" showErrorMessage="1">
          <x14:formula1>
            <xm:f>'pomocné zoznamy'!$H$3:$H$10</xm:f>
          </x14:formula1>
          <xm:sqref>F3:F62</xm:sqref>
        </x14:dataValidation>
        <x14:dataValidation type="list" allowBlank="1" showInputMessage="1" showErrorMessage="1" promptTitle="PATRIA TU:">
          <x14:formula1>
            <xm:f>'pomocné zoznamy'!$P$2:$P$23</xm:f>
          </x14:formula1>
          <xm:sqref>C3:C62</xm:sqref>
        </x14:dataValidation>
        <x14:dataValidation type="list" allowBlank="1" showInputMessage="1" showErrorMessage="1">
          <x14:formula1>
            <xm:f>'pomocné zoznamy'!$G$3:$G$12</xm:f>
          </x14:formula1>
          <xm:sqref>D3:D62</xm:sqref>
        </x14:dataValidation>
        <x14:dataValidation type="list" allowBlank="1" showInputMessage="1" showErrorMessage="1">
          <x14:formula1>
            <xm:f>pomocne_nove!$A$1:$A$10</xm:f>
          </x14:formula1>
          <xm:sqref>A3:A62 I3:I62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rgb="FFB99617"/>
  </sheetPr>
  <dimension ref="A1:H10"/>
  <sheetViews>
    <sheetView showGridLines="0" zoomScale="85" zoomScaleNormal="85" workbookViewId="0">
      <pane ySplit="2" topLeftCell="A3" activePane="bottomLeft" state="frozen"/>
      <selection pane="bottomLeft" sqref="A1:H1"/>
    </sheetView>
  </sheetViews>
  <sheetFormatPr defaultColWidth="8.85546875" defaultRowHeight="15" x14ac:dyDescent="0.25"/>
  <cols>
    <col min="1" max="1" width="16.42578125" style="254" customWidth="1"/>
    <col min="2" max="3" width="30.5703125" style="254" customWidth="1"/>
    <col min="4" max="7" width="20.5703125" style="254" customWidth="1"/>
    <col min="8" max="8" width="24" style="254" customWidth="1"/>
    <col min="9" max="10" width="25.5703125" style="254" customWidth="1"/>
    <col min="11" max="16384" width="8.85546875" style="254"/>
  </cols>
  <sheetData>
    <row r="1" spans="1:8" ht="20.85" customHeight="1" thickBot="1" x14ac:dyDescent="0.3">
      <c r="A1" s="453" t="s">
        <v>260</v>
      </c>
      <c r="B1" s="454"/>
      <c r="C1" s="454"/>
      <c r="D1" s="454"/>
      <c r="E1" s="454"/>
      <c r="F1" s="454"/>
      <c r="G1" s="454"/>
      <c r="H1" s="455"/>
    </row>
    <row r="2" spans="1:8" ht="45" customHeight="1" thickBot="1" x14ac:dyDescent="0.3">
      <c r="A2" s="317" t="s">
        <v>215</v>
      </c>
      <c r="B2" s="318" t="s">
        <v>44</v>
      </c>
      <c r="C2" s="318" t="s">
        <v>231</v>
      </c>
      <c r="D2" s="318" t="s">
        <v>85</v>
      </c>
      <c r="E2" s="318" t="s">
        <v>83</v>
      </c>
      <c r="F2" s="318" t="s">
        <v>84</v>
      </c>
      <c r="G2" s="318" t="s">
        <v>82</v>
      </c>
      <c r="H2" s="319" t="s">
        <v>269</v>
      </c>
    </row>
    <row r="3" spans="1:8" x14ac:dyDescent="0.25">
      <c r="A3" s="19"/>
      <c r="B3" s="330"/>
      <c r="C3" s="19"/>
      <c r="D3" s="325"/>
      <c r="E3" s="325"/>
      <c r="F3" s="325"/>
      <c r="G3" s="331"/>
      <c r="H3" s="325"/>
    </row>
    <row r="4" spans="1:8" x14ac:dyDescent="0.25">
      <c r="A4" s="325"/>
      <c r="B4" s="331"/>
      <c r="C4" s="325"/>
      <c r="D4" s="325"/>
      <c r="E4" s="279"/>
      <c r="F4" s="325"/>
      <c r="G4" s="331"/>
      <c r="H4" s="325"/>
    </row>
    <row r="5" spans="1:8" x14ac:dyDescent="0.25">
      <c r="A5" s="325"/>
      <c r="B5" s="331"/>
      <c r="C5" s="325"/>
      <c r="D5" s="325"/>
      <c r="E5" s="279"/>
      <c r="F5" s="325"/>
      <c r="G5" s="331"/>
      <c r="H5" s="325"/>
    </row>
    <row r="6" spans="1:8" x14ac:dyDescent="0.25">
      <c r="A6" s="325"/>
      <c r="B6" s="331"/>
      <c r="C6" s="325"/>
      <c r="D6" s="325"/>
      <c r="E6" s="279"/>
      <c r="F6" s="325"/>
      <c r="G6" s="331"/>
      <c r="H6" s="325"/>
    </row>
    <row r="7" spans="1:8" x14ac:dyDescent="0.25">
      <c r="A7" s="325"/>
      <c r="B7" s="331"/>
      <c r="C7" s="325"/>
      <c r="E7" s="279"/>
      <c r="F7" s="325"/>
      <c r="G7" s="331"/>
      <c r="H7" s="325"/>
    </row>
    <row r="8" spans="1:8" x14ac:dyDescent="0.25">
      <c r="A8" s="325"/>
      <c r="B8" s="331"/>
      <c r="C8" s="325"/>
      <c r="D8" s="325"/>
      <c r="E8" s="279"/>
      <c r="F8" s="325"/>
      <c r="G8" s="331"/>
      <c r="H8" s="325"/>
    </row>
    <row r="9" spans="1:8" x14ac:dyDescent="0.25">
      <c r="A9" s="325"/>
      <c r="B9" s="331"/>
      <c r="C9" s="325"/>
      <c r="D9" s="325"/>
      <c r="E9" s="279"/>
      <c r="F9" s="325"/>
      <c r="G9" s="331"/>
      <c r="H9" s="325"/>
    </row>
    <row r="10" spans="1:8" x14ac:dyDescent="0.25">
      <c r="A10" s="325"/>
      <c r="B10" s="331"/>
      <c r="C10" s="325"/>
      <c r="D10" s="325"/>
      <c r="E10" s="279"/>
      <c r="F10" s="325"/>
      <c r="G10" s="331"/>
      <c r="H10" s="325"/>
    </row>
  </sheetData>
  <sheetProtection algorithmName="SHA-512" hashValue="OAkNZaNr4RboKsdTisWvIzeunw9878wC/Ce35v4IcAvGgzpQ8KqmDpW8ou9nJIwrtHkNapkaX5ir3S159rvI8Q==" saltValue="EVpfC2X9h+ePwi3l2+z11g==" spinCount="100000" sheet="1" objects="1" scenarios="1"/>
  <mergeCells count="1">
    <mergeCell ref="A1:H1"/>
  </mergeCells>
  <dataValidations count="3">
    <dataValidation type="whole" allowBlank="1" showInputMessage="1" showErrorMessage="1" sqref="G3">
      <formula1>0</formula1>
      <formula2>100000</formula2>
    </dataValidation>
    <dataValidation allowBlank="1" showInputMessage="1" showErrorMessage="1" prompt="Patria sem: plagáty, statusy na sociálnych sieťach, články, bannery, fotografie a pod. " sqref="H2"/>
    <dataValidation type="whole" allowBlank="1" showInputMessage="1" showErrorMessage="1" sqref="C3:F10 H3:H10">
      <formula1>0</formula1>
      <formula2>10000000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pomocne_nove!$A$1:$A$10</xm:f>
          </x14:formula1>
          <xm:sqref>A3:A10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">
    <tabColor rgb="FFFF0000"/>
  </sheetPr>
  <dimension ref="A1:Q72"/>
  <sheetViews>
    <sheetView zoomScale="85" zoomScaleNormal="85" workbookViewId="0">
      <selection activeCell="G3" sqref="G3:G4"/>
    </sheetView>
  </sheetViews>
  <sheetFormatPr defaultRowHeight="15" x14ac:dyDescent="0.25"/>
  <cols>
    <col min="2" max="2" width="31.140625" customWidth="1"/>
    <col min="3" max="4" width="18.5703125" customWidth="1"/>
    <col min="5" max="5" width="10.85546875" customWidth="1"/>
    <col min="6" max="6" width="52.42578125" customWidth="1"/>
    <col min="7" max="7" width="20.42578125" customWidth="1"/>
    <col min="8" max="8" width="25.42578125" customWidth="1"/>
  </cols>
  <sheetData>
    <row r="1" spans="1:17" ht="76.5" customHeight="1" x14ac:dyDescent="0.25">
      <c r="B1" s="64" t="s">
        <v>265</v>
      </c>
      <c r="C1" s="458" t="s">
        <v>264</v>
      </c>
      <c r="D1" s="458"/>
      <c r="E1" s="458"/>
      <c r="F1" s="458"/>
      <c r="G1" s="459"/>
      <c r="H1" s="456" t="s">
        <v>263</v>
      </c>
    </row>
    <row r="2" spans="1:17" ht="76.5" customHeight="1" thickBot="1" x14ac:dyDescent="0.3">
      <c r="B2" s="65">
        <v>1</v>
      </c>
      <c r="C2" s="460"/>
      <c r="D2" s="460"/>
      <c r="E2" s="460"/>
      <c r="F2" s="460"/>
      <c r="G2" s="461"/>
      <c r="H2" s="457"/>
    </row>
    <row r="3" spans="1:17" ht="39.950000000000003" customHeight="1" thickBot="1" x14ac:dyDescent="0.3">
      <c r="A3" s="483"/>
      <c r="B3" s="489" t="s">
        <v>0</v>
      </c>
      <c r="C3" s="491" t="s">
        <v>1</v>
      </c>
      <c r="D3" s="492"/>
      <c r="E3" s="491" t="s">
        <v>2</v>
      </c>
      <c r="F3" s="492"/>
      <c r="G3" s="495" t="s">
        <v>13</v>
      </c>
      <c r="H3" s="54" t="s">
        <v>262</v>
      </c>
      <c r="J3" s="15"/>
      <c r="K3" s="15"/>
      <c r="L3" s="15"/>
      <c r="M3" s="15"/>
      <c r="N3" s="15"/>
      <c r="O3" s="15"/>
      <c r="P3" s="15"/>
      <c r="Q3" s="16"/>
    </row>
    <row r="4" spans="1:17" ht="39.950000000000003" customHeight="1" thickBot="1" x14ac:dyDescent="0.3">
      <c r="A4" s="484"/>
      <c r="B4" s="490"/>
      <c r="C4" s="493"/>
      <c r="D4" s="494"/>
      <c r="E4" s="493"/>
      <c r="F4" s="494"/>
      <c r="G4" s="496"/>
      <c r="H4" s="54" t="s">
        <v>262</v>
      </c>
      <c r="J4" s="16"/>
      <c r="K4" s="16"/>
      <c r="L4" s="16"/>
      <c r="M4" s="16"/>
      <c r="N4" s="16"/>
      <c r="O4" s="16"/>
      <c r="P4" s="16"/>
      <c r="Q4" s="16"/>
    </row>
    <row r="5" spans="1:17" ht="30.75" customHeight="1" thickBot="1" x14ac:dyDescent="0.3">
      <c r="A5" s="462" t="s">
        <v>255</v>
      </c>
      <c r="B5" s="55" t="s">
        <v>30</v>
      </c>
      <c r="C5" s="465"/>
      <c r="D5" s="466"/>
      <c r="E5" s="471"/>
      <c r="F5" s="466"/>
      <c r="G5" s="1"/>
    </row>
    <row r="6" spans="1:17" ht="30.75" thickBot="1" x14ac:dyDescent="0.3">
      <c r="A6" s="463"/>
      <c r="B6" s="41" t="s">
        <v>216</v>
      </c>
      <c r="C6" s="465"/>
      <c r="D6" s="466"/>
      <c r="E6" s="471"/>
      <c r="F6" s="466"/>
      <c r="G6" s="1"/>
    </row>
    <row r="7" spans="1:17" ht="30.75" thickBot="1" x14ac:dyDescent="0.3">
      <c r="A7" s="463"/>
      <c r="B7" s="42" t="s">
        <v>23</v>
      </c>
      <c r="C7" s="465"/>
      <c r="D7" s="466"/>
      <c r="E7" s="471"/>
      <c r="F7" s="466"/>
      <c r="G7" s="1"/>
    </row>
    <row r="8" spans="1:17" ht="30.75" thickBot="1" x14ac:dyDescent="0.3">
      <c r="A8" s="463"/>
      <c r="B8" s="42" t="s">
        <v>218</v>
      </c>
      <c r="C8" s="465"/>
      <c r="D8" s="466"/>
      <c r="E8" s="471"/>
      <c r="F8" s="466"/>
      <c r="G8" s="1"/>
    </row>
    <row r="9" spans="1:17" ht="30.75" thickBot="1" x14ac:dyDescent="0.3">
      <c r="A9" s="463"/>
      <c r="B9" s="42" t="s">
        <v>25</v>
      </c>
      <c r="C9" s="465"/>
      <c r="D9" s="466"/>
      <c r="E9" s="471"/>
      <c r="F9" s="466"/>
      <c r="G9" s="1"/>
    </row>
    <row r="10" spans="1:17" ht="30.75" thickBot="1" x14ac:dyDescent="0.3">
      <c r="A10" s="463"/>
      <c r="B10" s="42" t="s">
        <v>26</v>
      </c>
      <c r="C10" s="465"/>
      <c r="D10" s="466"/>
      <c r="E10" s="471"/>
      <c r="F10" s="466"/>
      <c r="G10" s="1"/>
    </row>
    <row r="11" spans="1:17" ht="30.75" thickBot="1" x14ac:dyDescent="0.3">
      <c r="A11" s="463"/>
      <c r="B11" s="42" t="s">
        <v>27</v>
      </c>
      <c r="C11" s="465"/>
      <c r="D11" s="466"/>
      <c r="E11" s="471"/>
      <c r="F11" s="466"/>
      <c r="G11" s="1"/>
    </row>
    <row r="12" spans="1:17" ht="30.75" thickBot="1" x14ac:dyDescent="0.3">
      <c r="A12" s="463"/>
      <c r="B12" s="42" t="s">
        <v>206</v>
      </c>
      <c r="C12" s="465"/>
      <c r="D12" s="466"/>
      <c r="E12" s="471"/>
      <c r="F12" s="466"/>
      <c r="G12" s="1"/>
    </row>
    <row r="13" spans="1:17" ht="30.75" thickBot="1" x14ac:dyDescent="0.3">
      <c r="A13" s="463"/>
      <c r="B13" s="42" t="s">
        <v>239</v>
      </c>
      <c r="C13" s="465"/>
      <c r="D13" s="466"/>
      <c r="E13" s="471"/>
      <c r="F13" s="466"/>
      <c r="G13" s="1"/>
    </row>
    <row r="14" spans="1:17" ht="27" customHeight="1" thickBot="1" x14ac:dyDescent="0.3">
      <c r="A14" s="463"/>
      <c r="B14" s="42" t="s">
        <v>257</v>
      </c>
      <c r="C14" s="465"/>
      <c r="D14" s="466"/>
      <c r="E14" s="471"/>
      <c r="F14" s="466"/>
      <c r="G14" s="1"/>
    </row>
    <row r="15" spans="1:17" ht="30.75" thickBot="1" x14ac:dyDescent="0.3">
      <c r="A15" s="463"/>
      <c r="B15" s="42" t="s">
        <v>236</v>
      </c>
      <c r="C15" s="465"/>
      <c r="D15" s="466"/>
      <c r="E15" s="471"/>
      <c r="F15" s="466"/>
      <c r="G15" s="1"/>
    </row>
    <row r="16" spans="1:17" ht="30.75" thickBot="1" x14ac:dyDescent="0.3">
      <c r="A16" s="463"/>
      <c r="B16" s="42" t="s">
        <v>237</v>
      </c>
      <c r="C16" s="465"/>
      <c r="D16" s="466"/>
      <c r="E16" s="471"/>
      <c r="F16" s="466"/>
      <c r="G16" s="1"/>
    </row>
    <row r="17" spans="1:7" ht="30.75" thickBot="1" x14ac:dyDescent="0.3">
      <c r="A17" s="463"/>
      <c r="B17" s="42" t="s">
        <v>238</v>
      </c>
      <c r="C17" s="465"/>
      <c r="D17" s="466"/>
      <c r="E17" s="471"/>
      <c r="F17" s="466"/>
      <c r="G17" s="1"/>
    </row>
    <row r="18" spans="1:7" ht="30.75" thickBot="1" x14ac:dyDescent="0.3">
      <c r="A18" s="464"/>
      <c r="B18" s="42" t="s">
        <v>235</v>
      </c>
      <c r="C18" s="465"/>
      <c r="D18" s="466"/>
      <c r="E18" s="471"/>
      <c r="F18" s="466"/>
      <c r="G18" s="1"/>
    </row>
    <row r="19" spans="1:7" ht="15.75" thickBot="1" x14ac:dyDescent="0.3">
      <c r="A19" s="485" t="s">
        <v>256</v>
      </c>
      <c r="B19" s="43" t="s">
        <v>39</v>
      </c>
      <c r="C19" s="488"/>
      <c r="D19" s="482"/>
      <c r="E19" s="481"/>
      <c r="F19" s="482"/>
      <c r="G19" s="1"/>
    </row>
    <row r="20" spans="1:7" ht="15.75" thickBot="1" x14ac:dyDescent="0.3">
      <c r="A20" s="486"/>
      <c r="B20" s="43" t="s">
        <v>41</v>
      </c>
      <c r="C20" s="465"/>
      <c r="D20" s="466"/>
      <c r="E20" s="471"/>
      <c r="F20" s="466"/>
      <c r="G20" s="1"/>
    </row>
    <row r="21" spans="1:7" ht="30.75" thickBot="1" x14ac:dyDescent="0.3">
      <c r="A21" s="486"/>
      <c r="B21" s="43" t="s">
        <v>217</v>
      </c>
      <c r="C21" s="465"/>
      <c r="D21" s="466"/>
      <c r="E21" s="471"/>
      <c r="F21" s="466"/>
      <c r="G21" s="1"/>
    </row>
    <row r="22" spans="1:7" ht="30.75" thickBot="1" x14ac:dyDescent="0.3">
      <c r="A22" s="486"/>
      <c r="B22" s="43" t="s">
        <v>42</v>
      </c>
      <c r="C22" s="465"/>
      <c r="D22" s="466"/>
      <c r="E22" s="471"/>
      <c r="F22" s="466"/>
      <c r="G22" s="1"/>
    </row>
    <row r="23" spans="1:7" ht="15.75" thickBot="1" x14ac:dyDescent="0.3">
      <c r="A23" s="486"/>
      <c r="B23" s="43" t="s">
        <v>40</v>
      </c>
      <c r="C23" s="465"/>
      <c r="D23" s="466"/>
      <c r="E23" s="471"/>
      <c r="F23" s="466"/>
      <c r="G23" s="1"/>
    </row>
    <row r="24" spans="1:7" ht="45.75" thickBot="1" x14ac:dyDescent="0.3">
      <c r="A24" s="487"/>
      <c r="B24" s="44" t="s">
        <v>219</v>
      </c>
      <c r="C24" s="475"/>
      <c r="D24" s="476"/>
      <c r="E24" s="477"/>
      <c r="F24" s="476"/>
      <c r="G24" s="32"/>
    </row>
    <row r="25" spans="1:7" ht="45.75" thickBot="1" x14ac:dyDescent="0.3">
      <c r="A25" s="462" t="s">
        <v>258</v>
      </c>
      <c r="B25" s="45" t="s">
        <v>229</v>
      </c>
      <c r="C25" s="488"/>
      <c r="D25" s="482"/>
      <c r="E25" s="481"/>
      <c r="F25" s="482"/>
      <c r="G25" s="1"/>
    </row>
    <row r="26" spans="1:7" ht="30.75" thickBot="1" x14ac:dyDescent="0.3">
      <c r="A26" s="463"/>
      <c r="B26" s="45" t="s">
        <v>227</v>
      </c>
      <c r="C26" s="465"/>
      <c r="D26" s="466"/>
      <c r="E26" s="471"/>
      <c r="F26" s="466"/>
      <c r="G26" s="1"/>
    </row>
    <row r="27" spans="1:7" ht="30.75" thickBot="1" x14ac:dyDescent="0.3">
      <c r="A27" s="463"/>
      <c r="B27" s="45" t="s">
        <v>228</v>
      </c>
      <c r="C27" s="465"/>
      <c r="D27" s="466"/>
      <c r="E27" s="471"/>
      <c r="F27" s="466"/>
      <c r="G27" s="1"/>
    </row>
    <row r="28" spans="1:7" ht="45.75" thickBot="1" x14ac:dyDescent="0.3">
      <c r="A28" s="463"/>
      <c r="B28" s="45" t="s">
        <v>221</v>
      </c>
      <c r="C28" s="465"/>
      <c r="D28" s="466"/>
      <c r="E28" s="471"/>
      <c r="F28" s="466"/>
      <c r="G28" s="1"/>
    </row>
    <row r="29" spans="1:7" ht="30.75" thickBot="1" x14ac:dyDescent="0.3">
      <c r="A29" s="463"/>
      <c r="B29" s="45" t="s">
        <v>222</v>
      </c>
      <c r="C29" s="465"/>
      <c r="D29" s="466"/>
      <c r="E29" s="471"/>
      <c r="F29" s="466"/>
      <c r="G29" s="1"/>
    </row>
    <row r="30" spans="1:7" ht="45.75" thickBot="1" x14ac:dyDescent="0.3">
      <c r="A30" s="463"/>
      <c r="B30" s="45" t="s">
        <v>224</v>
      </c>
      <c r="C30" s="465"/>
      <c r="D30" s="466"/>
      <c r="E30" s="471"/>
      <c r="F30" s="466"/>
      <c r="G30" s="1"/>
    </row>
    <row r="31" spans="1:7" ht="45.75" thickBot="1" x14ac:dyDescent="0.3">
      <c r="A31" s="463"/>
      <c r="B31" s="45" t="s">
        <v>223</v>
      </c>
      <c r="C31" s="465"/>
      <c r="D31" s="466"/>
      <c r="E31" s="471"/>
      <c r="F31" s="466"/>
      <c r="G31" s="1"/>
    </row>
    <row r="32" spans="1:7" ht="30.75" thickBot="1" x14ac:dyDescent="0.3">
      <c r="A32" s="463"/>
      <c r="B32" s="45" t="s">
        <v>45</v>
      </c>
      <c r="C32" s="465"/>
      <c r="D32" s="466"/>
      <c r="E32" s="471"/>
      <c r="F32" s="466"/>
      <c r="G32" s="1"/>
    </row>
    <row r="33" spans="1:7" ht="45.75" thickBot="1" x14ac:dyDescent="0.3">
      <c r="A33" s="463"/>
      <c r="B33" s="45" t="s">
        <v>86</v>
      </c>
      <c r="C33" s="465"/>
      <c r="D33" s="466"/>
      <c r="E33" s="471"/>
      <c r="F33" s="466"/>
      <c r="G33" s="1"/>
    </row>
    <row r="34" spans="1:7" ht="30.75" thickBot="1" x14ac:dyDescent="0.3">
      <c r="A34" s="463"/>
      <c r="B34" s="45" t="s">
        <v>230</v>
      </c>
      <c r="C34" s="465"/>
      <c r="D34" s="466"/>
      <c r="E34" s="471"/>
      <c r="F34" s="466"/>
      <c r="G34" s="1"/>
    </row>
    <row r="35" spans="1:7" ht="30.75" thickBot="1" x14ac:dyDescent="0.3">
      <c r="A35" s="464"/>
      <c r="B35" s="46" t="s">
        <v>220</v>
      </c>
      <c r="C35" s="475"/>
      <c r="D35" s="476"/>
      <c r="E35" s="477"/>
      <c r="F35" s="476"/>
      <c r="G35" s="32"/>
    </row>
    <row r="36" spans="1:7" ht="31.5" thickTop="1" thickBot="1" x14ac:dyDescent="0.3">
      <c r="A36" s="462" t="s">
        <v>70</v>
      </c>
      <c r="B36" s="47" t="s">
        <v>73</v>
      </c>
      <c r="C36" s="478"/>
      <c r="D36" s="479"/>
      <c r="E36" s="480"/>
      <c r="F36" s="479"/>
      <c r="G36" s="1"/>
    </row>
    <row r="37" spans="1:7" ht="30.75" thickBot="1" x14ac:dyDescent="0.3">
      <c r="A37" s="463"/>
      <c r="B37" s="47" t="s">
        <v>37</v>
      </c>
      <c r="C37" s="465"/>
      <c r="D37" s="466"/>
      <c r="E37" s="471"/>
      <c r="F37" s="466"/>
      <c r="G37" s="1"/>
    </row>
    <row r="38" spans="1:7" ht="30.75" thickBot="1" x14ac:dyDescent="0.3">
      <c r="A38" s="463"/>
      <c r="B38" s="47" t="s">
        <v>38</v>
      </c>
      <c r="C38" s="465"/>
      <c r="D38" s="466"/>
      <c r="E38" s="471"/>
      <c r="F38" s="466"/>
      <c r="G38" s="1"/>
    </row>
    <row r="39" spans="1:7" ht="30.75" thickBot="1" x14ac:dyDescent="0.3">
      <c r="A39" s="463"/>
      <c r="B39" s="47" t="s">
        <v>74</v>
      </c>
      <c r="C39" s="465"/>
      <c r="D39" s="466"/>
      <c r="E39" s="471"/>
      <c r="F39" s="466"/>
      <c r="G39" s="2"/>
    </row>
    <row r="40" spans="1:7" ht="30.75" thickBot="1" x14ac:dyDescent="0.3">
      <c r="A40" s="463"/>
      <c r="B40" s="47" t="s">
        <v>37</v>
      </c>
      <c r="C40" s="465"/>
      <c r="D40" s="466"/>
      <c r="E40" s="471"/>
      <c r="F40" s="466"/>
      <c r="G40" s="2"/>
    </row>
    <row r="41" spans="1:7" ht="30.75" thickBot="1" x14ac:dyDescent="0.3">
      <c r="A41" s="463"/>
      <c r="B41" s="47" t="s">
        <v>38</v>
      </c>
      <c r="C41" s="465"/>
      <c r="D41" s="466"/>
      <c r="E41" s="471"/>
      <c r="F41" s="466"/>
      <c r="G41" s="2"/>
    </row>
    <row r="42" spans="1:7" ht="30.75" thickBot="1" x14ac:dyDescent="0.3">
      <c r="A42" s="463"/>
      <c r="B42" s="47" t="s">
        <v>75</v>
      </c>
      <c r="C42" s="465"/>
      <c r="D42" s="466"/>
      <c r="E42" s="471"/>
      <c r="F42" s="466"/>
      <c r="G42" s="2"/>
    </row>
    <row r="43" spans="1:7" ht="75.75" thickBot="1" x14ac:dyDescent="0.3">
      <c r="A43" s="463"/>
      <c r="B43" s="48" t="s">
        <v>76</v>
      </c>
      <c r="C43" s="465"/>
      <c r="D43" s="466"/>
      <c r="E43" s="467"/>
      <c r="F43" s="468"/>
      <c r="G43" s="2"/>
    </row>
    <row r="44" spans="1:7" ht="45.75" thickBot="1" x14ac:dyDescent="0.3">
      <c r="A44" s="464"/>
      <c r="B44" s="49" t="s">
        <v>77</v>
      </c>
      <c r="C44" s="475"/>
      <c r="D44" s="476"/>
      <c r="E44" s="477"/>
      <c r="F44" s="476"/>
      <c r="G44" s="30"/>
    </row>
    <row r="45" spans="1:7" ht="46.5" thickTop="1" thickBot="1" x14ac:dyDescent="0.3">
      <c r="A45" s="462" t="s">
        <v>259</v>
      </c>
      <c r="B45" s="50" t="s">
        <v>225</v>
      </c>
      <c r="C45" s="465"/>
      <c r="D45" s="466"/>
      <c r="E45" s="467"/>
      <c r="F45" s="468"/>
      <c r="G45" s="38"/>
    </row>
    <row r="46" spans="1:7" ht="45.75" thickBot="1" x14ac:dyDescent="0.3">
      <c r="A46" s="463"/>
      <c r="B46" s="50" t="s">
        <v>78</v>
      </c>
      <c r="C46" s="465"/>
      <c r="D46" s="466"/>
      <c r="E46" s="467"/>
      <c r="F46" s="468"/>
      <c r="G46" s="39"/>
    </row>
    <row r="47" spans="1:7" ht="30.75" thickBot="1" x14ac:dyDescent="0.3">
      <c r="A47" s="463"/>
      <c r="B47" s="50" t="s">
        <v>79</v>
      </c>
      <c r="C47" s="465"/>
      <c r="D47" s="466"/>
      <c r="E47" s="467"/>
      <c r="F47" s="468"/>
      <c r="G47" s="39"/>
    </row>
    <row r="48" spans="1:7" ht="30.75" thickBot="1" x14ac:dyDescent="0.3">
      <c r="A48" s="463"/>
      <c r="B48" s="50" t="s">
        <v>81</v>
      </c>
      <c r="C48" s="465"/>
      <c r="D48" s="466"/>
      <c r="E48" s="467"/>
      <c r="F48" s="468"/>
      <c r="G48" s="39"/>
    </row>
    <row r="49" spans="1:7" ht="30.75" thickBot="1" x14ac:dyDescent="0.3">
      <c r="A49" s="464"/>
      <c r="B49" s="51" t="s">
        <v>80</v>
      </c>
      <c r="C49" s="475"/>
      <c r="D49" s="476"/>
      <c r="E49" s="477"/>
      <c r="F49" s="476"/>
      <c r="G49" s="30"/>
    </row>
    <row r="50" spans="1:7" ht="31.5" customHeight="1" thickTop="1" thickBot="1" x14ac:dyDescent="0.3">
      <c r="A50" s="469" t="s">
        <v>260</v>
      </c>
      <c r="B50" s="52" t="s">
        <v>44</v>
      </c>
      <c r="C50" s="472"/>
      <c r="D50" s="473"/>
      <c r="E50" s="474"/>
      <c r="F50" s="473"/>
      <c r="G50" s="34"/>
    </row>
    <row r="51" spans="1:7" ht="60.75" thickBot="1" x14ac:dyDescent="0.3">
      <c r="A51" s="470"/>
      <c r="B51" s="52" t="s">
        <v>231</v>
      </c>
      <c r="C51" s="465"/>
      <c r="D51" s="466"/>
      <c r="E51" s="467"/>
      <c r="F51" s="468"/>
      <c r="G51" s="39"/>
    </row>
    <row r="52" spans="1:7" ht="30.75" thickBot="1" x14ac:dyDescent="0.3">
      <c r="A52" s="470"/>
      <c r="B52" s="52" t="s">
        <v>85</v>
      </c>
      <c r="C52" s="465"/>
      <c r="D52" s="466"/>
      <c r="E52" s="467"/>
      <c r="F52" s="468"/>
      <c r="G52" s="39"/>
    </row>
    <row r="53" spans="1:7" ht="30.75" thickBot="1" x14ac:dyDescent="0.3">
      <c r="A53" s="470"/>
      <c r="B53" s="52" t="s">
        <v>83</v>
      </c>
      <c r="C53" s="465"/>
      <c r="D53" s="466"/>
      <c r="E53" s="467"/>
      <c r="F53" s="468"/>
      <c r="G53" s="39"/>
    </row>
    <row r="54" spans="1:7" ht="30.75" thickBot="1" x14ac:dyDescent="0.3">
      <c r="A54" s="470"/>
      <c r="B54" s="52" t="s">
        <v>84</v>
      </c>
      <c r="C54" s="465"/>
      <c r="D54" s="466"/>
      <c r="E54" s="467"/>
      <c r="F54" s="468"/>
      <c r="G54" s="39"/>
    </row>
    <row r="55" spans="1:7" ht="30.75" thickBot="1" x14ac:dyDescent="0.3">
      <c r="A55" s="470"/>
      <c r="B55" s="52" t="s">
        <v>82</v>
      </c>
      <c r="C55" s="465"/>
      <c r="D55" s="466"/>
      <c r="E55" s="467"/>
      <c r="F55" s="468"/>
      <c r="G55" s="39"/>
    </row>
    <row r="56" spans="1:7" ht="30.75" thickBot="1" x14ac:dyDescent="0.3">
      <c r="A56" s="470"/>
      <c r="B56" s="52" t="s">
        <v>226</v>
      </c>
      <c r="C56" s="465"/>
      <c r="D56" s="466"/>
      <c r="E56" s="467"/>
      <c r="F56" s="468"/>
      <c r="G56" s="39"/>
    </row>
    <row r="57" spans="1:7" ht="15.75" thickBot="1" x14ac:dyDescent="0.3">
      <c r="A57" s="470"/>
      <c r="B57" s="53" t="s">
        <v>213</v>
      </c>
      <c r="C57" s="465"/>
      <c r="D57" s="466"/>
      <c r="E57" s="467"/>
      <c r="F57" s="468"/>
      <c r="G57" s="34"/>
    </row>
    <row r="58" spans="1:7" ht="31.5" thickTop="1" thickBot="1" x14ac:dyDescent="0.3">
      <c r="A58" s="31"/>
      <c r="B58" s="40" t="s">
        <v>261</v>
      </c>
      <c r="C58" s="35"/>
      <c r="D58" s="36"/>
      <c r="E58" s="35"/>
      <c r="F58" s="36"/>
      <c r="G58" s="37"/>
    </row>
    <row r="59" spans="1:7" ht="15.75" thickTop="1" x14ac:dyDescent="0.25">
      <c r="B59" s="33" t="s">
        <v>3</v>
      </c>
      <c r="C59" s="481"/>
      <c r="D59" s="482"/>
      <c r="E59" s="497"/>
      <c r="F59" s="498"/>
      <c r="G59" s="1"/>
    </row>
    <row r="60" spans="1:7" ht="30" x14ac:dyDescent="0.25">
      <c r="B60" s="5" t="s">
        <v>210</v>
      </c>
      <c r="C60" s="471"/>
      <c r="D60" s="466"/>
      <c r="E60" s="467"/>
      <c r="F60" s="468"/>
      <c r="G60" s="2"/>
    </row>
    <row r="61" spans="1:7" ht="60" x14ac:dyDescent="0.25">
      <c r="B61" s="5" t="s">
        <v>211</v>
      </c>
      <c r="C61" s="499"/>
      <c r="D61" s="499"/>
      <c r="E61" s="500"/>
      <c r="F61" s="501"/>
      <c r="G61" s="2"/>
    </row>
    <row r="62" spans="1:7" ht="60" x14ac:dyDescent="0.25">
      <c r="B62" s="5" t="s">
        <v>4</v>
      </c>
      <c r="C62" s="499"/>
      <c r="D62" s="499"/>
      <c r="E62" s="499"/>
      <c r="F62" s="499"/>
      <c r="G62" s="2"/>
    </row>
    <row r="63" spans="1:7" ht="45" x14ac:dyDescent="0.25">
      <c r="B63" s="4" t="s">
        <v>5</v>
      </c>
      <c r="C63" s="499"/>
      <c r="D63" s="499"/>
      <c r="E63" s="499"/>
      <c r="F63" s="499"/>
      <c r="G63" s="2"/>
    </row>
    <row r="64" spans="1:7" ht="30" x14ac:dyDescent="0.25">
      <c r="B64" s="4" t="s">
        <v>6</v>
      </c>
      <c r="C64" s="499"/>
      <c r="D64" s="499"/>
      <c r="E64" s="499"/>
      <c r="F64" s="499"/>
      <c r="G64" s="2"/>
    </row>
    <row r="65" spans="2:7" ht="60" x14ac:dyDescent="0.25">
      <c r="B65" s="4" t="s">
        <v>212</v>
      </c>
      <c r="C65" s="499"/>
      <c r="D65" s="499"/>
      <c r="E65" s="502"/>
      <c r="F65" s="502"/>
      <c r="G65" s="2"/>
    </row>
    <row r="66" spans="2:7" ht="45" x14ac:dyDescent="0.25">
      <c r="B66" s="4" t="s">
        <v>45</v>
      </c>
      <c r="C66" s="499"/>
      <c r="D66" s="499"/>
      <c r="E66" s="502"/>
      <c r="F66" s="502"/>
      <c r="G66" s="2"/>
    </row>
    <row r="67" spans="2:7" ht="45" x14ac:dyDescent="0.25">
      <c r="B67" s="4" t="s">
        <v>7</v>
      </c>
      <c r="C67" s="499"/>
      <c r="D67" s="499"/>
      <c r="E67" s="499"/>
      <c r="F67" s="499"/>
      <c r="G67" s="2"/>
    </row>
    <row r="68" spans="2:7" ht="30" x14ac:dyDescent="0.25">
      <c r="B68" s="4" t="s">
        <v>8</v>
      </c>
      <c r="C68" s="499"/>
      <c r="D68" s="499"/>
      <c r="E68" s="499"/>
      <c r="F68" s="499"/>
      <c r="G68" s="2"/>
    </row>
    <row r="69" spans="2:7" ht="30" x14ac:dyDescent="0.25">
      <c r="B69" s="4" t="s">
        <v>9</v>
      </c>
      <c r="C69" s="499"/>
      <c r="D69" s="499"/>
      <c r="E69" s="499"/>
      <c r="F69" s="499"/>
      <c r="G69" s="2"/>
    </row>
    <row r="70" spans="2:7" x14ac:dyDescent="0.25">
      <c r="B70" s="4" t="s">
        <v>10</v>
      </c>
      <c r="C70" s="499"/>
      <c r="D70" s="499"/>
      <c r="E70" s="504"/>
      <c r="F70" s="504"/>
      <c r="G70" s="2"/>
    </row>
    <row r="71" spans="2:7" ht="30" x14ac:dyDescent="0.25">
      <c r="B71" s="4" t="s">
        <v>11</v>
      </c>
      <c r="C71" s="499"/>
      <c r="D71" s="499"/>
      <c r="E71" s="499"/>
      <c r="F71" s="499"/>
      <c r="G71" s="2"/>
    </row>
    <row r="72" spans="2:7" ht="30.75" thickBot="1" x14ac:dyDescent="0.3">
      <c r="B72" s="6" t="s">
        <v>12</v>
      </c>
      <c r="C72" s="503"/>
      <c r="D72" s="503"/>
      <c r="E72" s="503"/>
      <c r="F72" s="503"/>
      <c r="G72" s="3"/>
    </row>
  </sheetData>
  <mergeCells count="147">
    <mergeCell ref="C71:D71"/>
    <mergeCell ref="E71:F71"/>
    <mergeCell ref="C72:D72"/>
    <mergeCell ref="E72:F72"/>
    <mergeCell ref="C68:D68"/>
    <mergeCell ref="E68:F68"/>
    <mergeCell ref="C69:D69"/>
    <mergeCell ref="E69:F69"/>
    <mergeCell ref="C70:D70"/>
    <mergeCell ref="E70:F70"/>
    <mergeCell ref="C60:D60"/>
    <mergeCell ref="E60:F60"/>
    <mergeCell ref="C61:D61"/>
    <mergeCell ref="E61:F61"/>
    <mergeCell ref="C62:D62"/>
    <mergeCell ref="E62:F62"/>
    <mergeCell ref="E67:F67"/>
    <mergeCell ref="C63:D63"/>
    <mergeCell ref="E63:F63"/>
    <mergeCell ref="C64:D64"/>
    <mergeCell ref="E64:F64"/>
    <mergeCell ref="C65:D65"/>
    <mergeCell ref="E65:F65"/>
    <mergeCell ref="C66:D66"/>
    <mergeCell ref="E66:F66"/>
    <mergeCell ref="C67:D67"/>
    <mergeCell ref="G3:G4"/>
    <mergeCell ref="C42:D42"/>
    <mergeCell ref="E42:F42"/>
    <mergeCell ref="C43:D43"/>
    <mergeCell ref="E43:F43"/>
    <mergeCell ref="C44:D44"/>
    <mergeCell ref="E44:F44"/>
    <mergeCell ref="C59:D59"/>
    <mergeCell ref="E59:F59"/>
    <mergeCell ref="E5:F5"/>
    <mergeCell ref="E6:F6"/>
    <mergeCell ref="E7:F7"/>
    <mergeCell ref="E8:F8"/>
    <mergeCell ref="E9:F9"/>
    <mergeCell ref="E3:F4"/>
    <mergeCell ref="C25:D25"/>
    <mergeCell ref="C26:D26"/>
    <mergeCell ref="E10:F10"/>
    <mergeCell ref="E11:F11"/>
    <mergeCell ref="E12:F12"/>
    <mergeCell ref="E13:F13"/>
    <mergeCell ref="E14:F14"/>
    <mergeCell ref="E19:F19"/>
    <mergeCell ref="E20:F20"/>
    <mergeCell ref="A3:A4"/>
    <mergeCell ref="A19:A2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9:D19"/>
    <mergeCell ref="C20:D20"/>
    <mergeCell ref="C21:D21"/>
    <mergeCell ref="B3:B4"/>
    <mergeCell ref="C3:D4"/>
    <mergeCell ref="C22:D22"/>
    <mergeCell ref="C23:D23"/>
    <mergeCell ref="C24:D24"/>
    <mergeCell ref="C14:D14"/>
    <mergeCell ref="E27:F27"/>
    <mergeCell ref="E28:F28"/>
    <mergeCell ref="E40:F40"/>
    <mergeCell ref="E37:F37"/>
    <mergeCell ref="C29:D29"/>
    <mergeCell ref="E29:F29"/>
    <mergeCell ref="C30:D30"/>
    <mergeCell ref="E21:F21"/>
    <mergeCell ref="E22:F22"/>
    <mergeCell ref="E23:F23"/>
    <mergeCell ref="E24:F24"/>
    <mergeCell ref="E25:F25"/>
    <mergeCell ref="E26:F26"/>
    <mergeCell ref="C34:D34"/>
    <mergeCell ref="E34:F34"/>
    <mergeCell ref="C37:D37"/>
    <mergeCell ref="E30:F30"/>
    <mergeCell ref="C31:D31"/>
    <mergeCell ref="E31:F31"/>
    <mergeCell ref="C32:D32"/>
    <mergeCell ref="E32:F32"/>
    <mergeCell ref="C33:D33"/>
    <mergeCell ref="E33:F33"/>
    <mergeCell ref="A25:A35"/>
    <mergeCell ref="A36:A44"/>
    <mergeCell ref="A45:A49"/>
    <mergeCell ref="C45:D45"/>
    <mergeCell ref="C46:D46"/>
    <mergeCell ref="C47:D47"/>
    <mergeCell ref="C48:D48"/>
    <mergeCell ref="C49:D49"/>
    <mergeCell ref="C38:D38"/>
    <mergeCell ref="C27:D27"/>
    <mergeCell ref="C28:D28"/>
    <mergeCell ref="C40:D40"/>
    <mergeCell ref="C53:D53"/>
    <mergeCell ref="E53:F53"/>
    <mergeCell ref="C54:D54"/>
    <mergeCell ref="E54:F54"/>
    <mergeCell ref="E38:F38"/>
    <mergeCell ref="C35:D35"/>
    <mergeCell ref="E35:F35"/>
    <mergeCell ref="C36:D36"/>
    <mergeCell ref="E36:F36"/>
    <mergeCell ref="C41:D41"/>
    <mergeCell ref="E41:F41"/>
    <mergeCell ref="C39:D39"/>
    <mergeCell ref="E39:F39"/>
    <mergeCell ref="E45:F45"/>
    <mergeCell ref="E46:F46"/>
    <mergeCell ref="E47:F47"/>
    <mergeCell ref="E48:F48"/>
    <mergeCell ref="E49:F49"/>
    <mergeCell ref="H1:H2"/>
    <mergeCell ref="C1:G2"/>
    <mergeCell ref="A5:A18"/>
    <mergeCell ref="C56:D56"/>
    <mergeCell ref="E56:F56"/>
    <mergeCell ref="C57:D57"/>
    <mergeCell ref="E57:F57"/>
    <mergeCell ref="A50:A57"/>
    <mergeCell ref="C15:D15"/>
    <mergeCell ref="C16:D16"/>
    <mergeCell ref="C17:D17"/>
    <mergeCell ref="C18:D18"/>
    <mergeCell ref="E15:F15"/>
    <mergeCell ref="E16:F16"/>
    <mergeCell ref="E17:F17"/>
    <mergeCell ref="E18:F18"/>
    <mergeCell ref="C50:D50"/>
    <mergeCell ref="E50:F50"/>
    <mergeCell ref="C55:D55"/>
    <mergeCell ref="E55:F55"/>
    <mergeCell ref="C51:D51"/>
    <mergeCell ref="E51:F51"/>
    <mergeCell ref="C52:D52"/>
    <mergeCell ref="E52:F52"/>
  </mergeCells>
  <dataValidations count="1">
    <dataValidation type="whole" allowBlank="1" showInputMessage="1" showErrorMessage="1" sqref="D58:D72 D39:D49 F39:F49 D51:D54 F51:F54 F58:F72 E5:E72 C5:C72">
      <formula1>0</formula1>
      <formula2>10000000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4" r:id="rId4" name="TlacidloMonitoring">
              <controlPr defaultSize="0" print="0" autoFill="0" autoPict="0" macro="[0]!VytvorMonitoring">
                <anchor moveWithCells="1" sizeWithCells="1">
                  <from>
                    <xdr:col>7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'pomocné zoznamy'!$S$2:$S$62</xm:f>
          </x14:formula1>
          <xm:sqref>H3</xm:sqref>
        </x14:dataValidation>
        <x14:dataValidation type="list" allowBlank="1" showInputMessage="1" showErrorMessage="1">
          <x14:formula1>
            <xm:f>'pomocné zoznamy'!$T$2:$T$62</xm:f>
          </x14:formula1>
          <xm:sqref>H4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22</vt:i4>
      </vt:variant>
      <vt:variant>
        <vt:lpstr>Pomenované rozsahy</vt:lpstr>
      </vt:variant>
      <vt:variant>
        <vt:i4>3</vt:i4>
      </vt:variant>
    </vt:vector>
  </HeadingPairs>
  <TitlesOfParts>
    <vt:vector size="25" baseType="lpstr">
      <vt:lpstr>Profil komuninty</vt:lpstr>
      <vt:lpstr>Zber podnetov</vt:lpstr>
      <vt:lpstr>Komunitná Rada</vt:lpstr>
      <vt:lpstr>Riešenie problému</vt:lpstr>
      <vt:lpstr>pomocné zoznamy</vt:lpstr>
      <vt:lpstr>Dobrovoľníctvo</vt:lpstr>
      <vt:lpstr>Udržateľnosť</vt:lpstr>
      <vt:lpstr>Oslava</vt:lpstr>
      <vt:lpstr>MONITORINGY</vt:lpstr>
      <vt:lpstr>Monitoring</vt:lpstr>
      <vt:lpstr>zdroj_monitoring (7)</vt:lpstr>
      <vt:lpstr>zdroj_monitoring (6)</vt:lpstr>
      <vt:lpstr>zdroj_monitoring (5)</vt:lpstr>
      <vt:lpstr>zdroj_monitoring (4)</vt:lpstr>
      <vt:lpstr>zdroj_monitoring (3)</vt:lpstr>
      <vt:lpstr>zdroj_monitoring (2)</vt:lpstr>
      <vt:lpstr>zdroj_monitoring</vt:lpstr>
      <vt:lpstr>zdroj_monitoring (8)</vt:lpstr>
      <vt:lpstr>pomocne_nove</vt:lpstr>
      <vt:lpstr>AP(2)</vt:lpstr>
      <vt:lpstr>SABLONA</vt:lpstr>
      <vt:lpstr>siedmy AP</vt:lpstr>
      <vt:lpstr>SABLONA!_ftn1</vt:lpstr>
      <vt:lpstr>'siedmy AP'!_ftn1</vt:lpstr>
      <vt:lpstr>Monitoring!Oblasť_tlače</vt:lpstr>
    </vt:vector>
  </TitlesOfParts>
  <Company>UPSVAR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Štefanovič Marek</dc:creator>
  <cp:lastModifiedBy>Becová Dana</cp:lastModifiedBy>
  <cp:lastPrinted>2025-11-12T17:12:19Z</cp:lastPrinted>
  <dcterms:created xsi:type="dcterms:W3CDTF">2025-10-13T06:57:00Z</dcterms:created>
  <dcterms:modified xsi:type="dcterms:W3CDTF">2026-02-11T09:34:46Z</dcterms:modified>
</cp:coreProperties>
</file>